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D03E342-F6FE-DB43-BD58-134E62B7C501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8" i="1" l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<sst xmlns="http://schemas.openxmlformats.org/spreadsheetml/2006/main" count="603" uniqueCount="240">
  <si>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</si>
  <si>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</si>
  <si>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</si>
  <si>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</si>
  <si>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</si>
  <si>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</si>
  <si>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</si>
  <si>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</si>
  <si>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</si>
  <si>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</si>
  <si>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</si>
  <si>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</si>
  <si>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</si>
  <si>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</si>
  <si>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</si>
  <si>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</si>
  <si>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</si>
  <si>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</si>
  <si>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</si>
  <si>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</si>
  <si>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</si>
  <si>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</si>
  <si>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</si>
  <si>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</si>
  <si>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</si>
  <si>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</si>
  <si>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</si>
  <si>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</si>
  <si>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</si>
  <si>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</si>
  <si>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</si>
  <si>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</si>
  <si>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</si>
  <si>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</si>
  <si>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</si>
  <si>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</si>
  <si>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</si>
  <si>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</si>
  <si>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</si>
  <si>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</si>
  <si>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</si>
  <si>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</si>
  <si>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</si>
  <si>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</si>
  <si>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</si>
  <si>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</si>
  <si>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</si>
  <si>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</si>
  <si>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</si>
  <si>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</si>
  <si>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</si>
  <si>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</si>
  <si>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</si>
  <si>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</si>
  <si>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</si>
  <si>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</si>
  <si>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</si>
  <si>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</si>
  <si>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</si>
  <si>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</si>
  <si>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</si>
  <si>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</si>
  <si>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</si>
  <si>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</si>
  <si>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</si>
  <si>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</si>
  <si>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</si>
  <si>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</si>
  <si>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</si>
  <si>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</si>
  <si>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</si>
  <si>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</si>
  <si>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</si>
  <si>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</si>
  <si>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</si>
  <si>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</si>
  <si>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</si>
  <si>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</si>
  <si>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</si>
  <si>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</si>
  <si>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</si>
  <si>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</si>
  <si>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</si>
  <si>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</si>
  <si>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</si>
  <si>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</si>
  <si>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</si>
  <si>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</si>
  <si>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</si>
  <si>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</si>
  <si>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</si>
  <si>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</si>
  <si>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</si>
  <si>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</si>
  <si>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</si>
  <si>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</si>
  <si>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</si>
  <si>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</si>
  <si>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</si>
  <si>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</si>
  <si>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</si>
  <si>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</si>
  <si>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</si>
  <si>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</si>
  <si>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</si>
  <si>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</si>
  <si>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</si>
  <si>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</si>
  <si>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</si>
  <si>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</si>
  <si>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</si>
  <si>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</si>
  <si>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</si>
  <si>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</si>
  <si>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</si>
  <si>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</si>
  <si>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</si>
  <si>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</si>
  <si>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</si>
  <si>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</si>
  <si>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</si>
  <si>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</si>
  <si>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</si>
  <si>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</si>
  <si>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</si>
  <si>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</si>
  <si>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</si>
  <si>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</si>
  <si>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</si>
  <si>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</si>
  <si>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</si>
  <si>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</si>
  <si>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</si>
  <si>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</si>
  <si>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</si>
  <si>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</si>
  <si>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</si>
  <si>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</si>
  <si>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</si>
  <si>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</si>
  <si>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</si>
  <si>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</si>
  <si>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</si>
  <si>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</si>
  <si>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</si>
  <si>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</si>
  <si>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</si>
  <si>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</si>
  <si>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</si>
  <si>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</si>
  <si>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</si>
  <si>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</si>
  <si>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</si>
  <si>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</si>
  <si>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</si>
  <si>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</si>
  <si>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</si>
  <si>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</si>
  <si>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</si>
  <si>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</si>
  <si>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</si>
  <si>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</si>
  <si>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</si>
  <si>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</si>
  <si>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</si>
  <si>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</si>
  <si>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</si>
  <si>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</si>
  <si>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</si>
  <si>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</si>
  <si>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</si>
  <si>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</si>
  <si>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</si>
  <si>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</si>
  <si>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</si>
  <si>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</si>
  <si>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</si>
  <si>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</si>
  <si>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</si>
  <si>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</si>
  <si>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</si>
  <si>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</si>
  <si>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</si>
  <si>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</si>
  <si>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</si>
  <si>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</si>
  <si>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</si>
  <si>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</si>
  <si>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</si>
  <si>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</si>
  <si>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</si>
  <si>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</si>
  <si>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</si>
  <si>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</si>
  <si>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</si>
  <si>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</si>
  <si>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</si>
  <si>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</si>
  <si>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</si>
  <si>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</si>
  <si>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</si>
  <si>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</si>
  <si>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</si>
  <si>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</si>
  <si>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</si>
  <si>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</si>
  <si>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</si>
  <si>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</si>
  <si>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</si>
  <si>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</si>
  <si>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</si>
  <si>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</si>
  <si>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</si>
  <si>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</si>
  <si>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</si>
  <si>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</si>
  <si>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</si>
  <si>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</si>
  <si>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</si>
  <si>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</si>
  <si>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</si>
  <si>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</si>
  <si>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</si>
  <si>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</si>
  <si>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</si>
  <si>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</si>
  <si>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</si>
  <si>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</si>
  <si>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</si>
  <si>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</si>
  <si>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</si>
  <si>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</si>
  <si>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</si>
  <si>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</si>
  <si>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</si>
  <si>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</si>
  <si>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</si>
  <si>
    <t>NFLX 9/ $260-$265 put spread</t>
  </si>
  <si>
    <t>(NFLX) 9/ $265 put</t>
  </si>
  <si>
    <t xml:space="preserve">(NFLX) 9/ $260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</si>
</sst>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8"/>
  <sheetViews>
    <sheetView tabSelected="1" zoomScale="44" zoomScaleNormal="50" zoomScalePageLayoutView="64" workbookViewId="0">
      <selection activeCell="G69" sqref="G6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44792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0.12057999999999999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-4.9999999999999628E-3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-2.7419999999999986E-2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0.11558000000000003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0.91637999999999997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237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44792</v>
      </c>
      <c r="B57" s="52"/>
      <c r="C57" s="44" t="s">
        <v>238</v>
      </c>
      <c r="D57" s="44" t="s">
        <v>44</v>
      </c>
      <c r="E57" s="44" t="s">
        <v>65</v>
      </c>
      <c r="F57" s="64">
        <v>260</v>
      </c>
      <c r="G57" s="65">
        <v>29.6</v>
      </c>
      <c r="H57" s="83">
        <v>26.574999999999999</v>
      </c>
      <c r="I57" s="57">
        <f>(G57-H57)/(G57)*(-G57*100*P57)/100000</f>
        <v>-7.5625000000000039E-2</v>
      </c>
      <c r="J57" s="57">
        <f>I57+I58</f>
        <v>-4.9999999999999628E-3</v>
      </c>
      <c r="K57" s="66">
        <v>0.1</v>
      </c>
      <c r="L57" s="67">
        <v>1</v>
      </c>
      <c r="M57" s="66">
        <v>0.1</v>
      </c>
      <c r="N57" s="48">
        <f>I57</f>
        <v>-7.5625000000000039E-2</v>
      </c>
      <c r="O57" s="68">
        <f>J57*10</f>
        <v>-4.9999999999999628E-2</v>
      </c>
      <c r="P57" s="45">
        <v>25</v>
      </c>
    </row>
    <row r="58" spans="1:16" s="27" customFormat="1" x14ac:dyDescent="0.35">
      <c r="A58" s="42">
        <v>44792</v>
      </c>
      <c r="B58" s="56"/>
      <c r="C58" s="44" t="s">
        <v>239</v>
      </c>
      <c r="D58" s="44" t="s">
        <v>44</v>
      </c>
      <c r="E58" s="45" t="s">
        <v>45</v>
      </c>
      <c r="F58" s="46">
        <v>260</v>
      </c>
      <c r="G58" s="47">
        <v>25.6</v>
      </c>
      <c r="H58" s="84">
        <v>22.774999999999999</v>
      </c>
      <c r="I58" s="57">
        <f>(G58-H58)/(G58)*(-G58*100*P58)/100000</f>
        <v>7.0625000000000077E-2</v>
      </c>
      <c r="J58" s="48"/>
      <c r="K58" s="49"/>
      <c r="L58" s="50"/>
      <c r="M58" s="49"/>
      <c r="N58" s="51">
        <f>I58</f>
        <v>7.0625000000000077E-2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9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9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8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8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69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70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69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70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69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70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69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69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69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69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69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70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70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70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70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70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70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70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70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70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70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70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70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70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70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70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70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70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70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70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70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70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70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70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70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70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70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70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70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70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70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70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70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70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70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70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70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70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70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70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70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70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70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70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70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70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70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70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70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70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70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70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70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70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70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70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70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70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70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70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70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70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70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70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70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70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70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70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70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70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70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70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70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70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70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70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70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70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70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70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70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70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70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70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70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70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70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70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70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70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70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70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70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70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70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70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70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70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70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70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70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70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70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70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70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70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70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70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70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70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70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70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70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70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70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70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228</v>
      </c>
      <c r="D248" s="44" t="s">
        <v>44</v>
      </c>
      <c r="E248" s="44" t="s">
        <v>45</v>
      </c>
      <c r="F248" s="64">
        <v>1840</v>
      </c>
      <c r="G248" s="65">
        <v>7.5</v>
      </c>
      <c r="H248" s="70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A249" s="32">
        <v>44704</v>
      </c>
      <c r="B249" s="41">
        <v>44715</v>
      </c>
      <c r="C249" s="44" t="s">
        <v>227</v>
      </c>
      <c r="D249" s="44" t="s">
        <v>44</v>
      </c>
      <c r="E249" s="44" t="s">
        <v>65</v>
      </c>
      <c r="F249" s="64">
        <v>47.22</v>
      </c>
      <c r="G249" s="65">
        <v>3.95</v>
      </c>
      <c r="H249" s="70">
        <v>4.4000000000000004</v>
      </c>
      <c r="I249" s="51"/>
      <c r="J249" s="51"/>
      <c r="K249" s="66">
        <v>0.1</v>
      </c>
      <c r="L249" s="67">
        <v>1</v>
      </c>
      <c r="M249" s="66">
        <v>0.1</v>
      </c>
      <c r="N249" s="51">
        <v>1.125E-2</v>
      </c>
      <c r="O249" s="71">
        <f t="shared" ref="O249" si="109">N249*10</f>
        <v>0.11249999999999999</v>
      </c>
      <c r="P249" s="44">
        <v>25</v>
      </c>
    </row>
    <row r="250" spans="1:16" x14ac:dyDescent="0.35">
      <c r="A250" s="32">
        <v>44693</v>
      </c>
      <c r="B250" s="41">
        <v>44715</v>
      </c>
      <c r="C250" s="44" t="s">
        <v>225</v>
      </c>
      <c r="D250" s="44" t="s">
        <v>44</v>
      </c>
      <c r="E250" s="44" t="s">
        <v>65</v>
      </c>
      <c r="F250" s="64">
        <v>35</v>
      </c>
      <c r="G250" s="65">
        <v>4.4000000000000004</v>
      </c>
      <c r="H250" s="70">
        <v>4.75</v>
      </c>
      <c r="I250" s="51"/>
      <c r="J250" s="51"/>
      <c r="K250" s="66">
        <v>0.1</v>
      </c>
      <c r="L250" s="67">
        <v>1</v>
      </c>
      <c r="M250" s="66">
        <v>0.1</v>
      </c>
      <c r="N250" s="51">
        <v>1.035E-2</v>
      </c>
      <c r="O250" s="71">
        <f t="shared" ref="O250" si="110">N250*10</f>
        <v>0.10349999999999999</v>
      </c>
      <c r="P250" s="44">
        <v>23</v>
      </c>
    </row>
    <row r="251" spans="1:16" x14ac:dyDescent="0.35">
      <c r="A251" s="32">
        <v>44697</v>
      </c>
      <c r="B251" s="41">
        <v>44720</v>
      </c>
      <c r="C251" s="44" t="s">
        <v>226</v>
      </c>
      <c r="D251" s="44" t="s">
        <v>44</v>
      </c>
      <c r="E251" s="44" t="s">
        <v>45</v>
      </c>
      <c r="F251" s="64">
        <v>570</v>
      </c>
      <c r="G251" s="65">
        <v>20</v>
      </c>
      <c r="H251" s="70">
        <v>24.75</v>
      </c>
      <c r="I251" s="51"/>
      <c r="J251" s="51"/>
      <c r="K251" s="66">
        <v>0.1</v>
      </c>
      <c r="L251" s="67">
        <v>1</v>
      </c>
      <c r="M251" s="66">
        <v>0.1</v>
      </c>
      <c r="N251" s="51">
        <v>2.375E-2</v>
      </c>
      <c r="O251" s="71">
        <f t="shared" ref="O251" si="111">N251*10</f>
        <v>0.23749999999999999</v>
      </c>
      <c r="P251" s="44">
        <v>5</v>
      </c>
    </row>
    <row r="252" spans="1:16" x14ac:dyDescent="0.35">
      <c r="A252" s="32">
        <v>44718</v>
      </c>
      <c r="B252" s="41">
        <v>44720</v>
      </c>
      <c r="C252" s="44" t="s">
        <v>230</v>
      </c>
      <c r="D252" s="44" t="s">
        <v>44</v>
      </c>
      <c r="E252" s="44" t="s">
        <v>65</v>
      </c>
      <c r="F252" s="64">
        <v>395</v>
      </c>
      <c r="G252" s="65">
        <v>8.4</v>
      </c>
      <c r="H252" s="70">
        <v>6.2</v>
      </c>
      <c r="I252" s="51"/>
      <c r="J252" s="51"/>
      <c r="K252" s="66">
        <v>0.1</v>
      </c>
      <c r="L252" s="67">
        <v>1</v>
      </c>
      <c r="M252" s="66">
        <v>0.1</v>
      </c>
      <c r="N252" s="51">
        <v>-2.6190000000000001E-2</v>
      </c>
      <c r="O252" s="71">
        <f t="shared" ref="O252" si="112">N252*10</f>
        <v>-0.26190000000000002</v>
      </c>
      <c r="P252" s="44">
        <v>13</v>
      </c>
    </row>
    <row r="253" spans="1:16" x14ac:dyDescent="0.35">
      <c r="A253" s="32">
        <v>44719</v>
      </c>
      <c r="B253" s="41">
        <v>44722</v>
      </c>
      <c r="C253" s="44" t="s">
        <v>231</v>
      </c>
      <c r="D253" s="44" t="s">
        <v>44</v>
      </c>
      <c r="E253" s="44" t="s">
        <v>45</v>
      </c>
      <c r="F253" s="64">
        <v>116</v>
      </c>
      <c r="G253" s="65">
        <v>8.5500000000000007</v>
      </c>
      <c r="H253" s="70">
        <v>6.15</v>
      </c>
      <c r="I253" s="51"/>
      <c r="J253" s="51"/>
      <c r="K253" s="66">
        <v>0.1</v>
      </c>
      <c r="L253" s="67">
        <v>1</v>
      </c>
      <c r="M253" s="66">
        <v>0.1</v>
      </c>
      <c r="N253" s="51">
        <v>-2.8070000000000001E-2</v>
      </c>
      <c r="O253" s="71">
        <f t="shared" ref="O253:O254" si="113">N253*10</f>
        <v>-0.28070000000000001</v>
      </c>
      <c r="P253" s="44">
        <v>13</v>
      </c>
    </row>
    <row r="254" spans="1:16" x14ac:dyDescent="0.35">
      <c r="A254" s="32">
        <v>44714</v>
      </c>
      <c r="B254" s="41">
        <v>44722</v>
      </c>
      <c r="C254" s="44" t="s">
        <v>229</v>
      </c>
      <c r="D254" s="44" t="s">
        <v>44</v>
      </c>
      <c r="E254" s="44" t="s">
        <v>45</v>
      </c>
      <c r="F254" s="64">
        <v>172.5</v>
      </c>
      <c r="G254" s="65">
        <v>8.5500000000000007</v>
      </c>
      <c r="H254" s="70">
        <v>6.4</v>
      </c>
      <c r="I254" s="51"/>
      <c r="J254" s="51"/>
      <c r="K254" s="66">
        <v>0.1</v>
      </c>
      <c r="L254" s="67">
        <v>1</v>
      </c>
      <c r="M254" s="66">
        <v>0.1</v>
      </c>
      <c r="N254" s="51">
        <v>-2.5149999999999999E-2</v>
      </c>
      <c r="O254" s="71">
        <f t="shared" si="113"/>
        <v>-0.2515</v>
      </c>
      <c r="P254" s="44">
        <v>12</v>
      </c>
    </row>
    <row r="255" spans="1:16" x14ac:dyDescent="0.35">
      <c r="A255" s="32">
        <v>44739</v>
      </c>
      <c r="B255" s="41">
        <v>44750</v>
      </c>
      <c r="C255" s="44" t="s">
        <v>232</v>
      </c>
      <c r="D255" s="44" t="s">
        <v>44</v>
      </c>
      <c r="E255" s="44" t="s">
        <v>65</v>
      </c>
      <c r="F255" s="64">
        <v>49</v>
      </c>
      <c r="G255" s="65">
        <v>3.95</v>
      </c>
      <c r="H255" s="70">
        <v>4.05</v>
      </c>
      <c r="I255" s="51"/>
      <c r="J255" s="51"/>
      <c r="K255" s="66">
        <v>0.1</v>
      </c>
      <c r="L255" s="67">
        <v>1</v>
      </c>
      <c r="M255" s="66">
        <v>0.1</v>
      </c>
      <c r="N255" s="51">
        <v>2.5300000000000001E-3</v>
      </c>
      <c r="O255" s="71">
        <f t="shared" ref="O255" si="114">N255*10</f>
        <v>2.5300000000000003E-2</v>
      </c>
      <c r="P255" s="44">
        <v>25</v>
      </c>
    </row>
    <row r="256" spans="1:16" x14ac:dyDescent="0.35">
      <c r="A256" s="32">
        <v>44748</v>
      </c>
      <c r="B256" s="41">
        <v>44754</v>
      </c>
      <c r="C256" s="44" t="s">
        <v>234</v>
      </c>
      <c r="D256" s="44" t="s">
        <v>44</v>
      </c>
      <c r="E256" s="44" t="s">
        <v>45</v>
      </c>
      <c r="F256" s="64">
        <v>155</v>
      </c>
      <c r="G256" s="65">
        <v>4</v>
      </c>
      <c r="H256" s="70">
        <v>4.55</v>
      </c>
      <c r="I256" s="51"/>
      <c r="J256" s="51"/>
      <c r="K256" s="66">
        <v>0.1</v>
      </c>
      <c r="L256" s="67">
        <v>1</v>
      </c>
      <c r="M256" s="66">
        <v>0.1</v>
      </c>
      <c r="N256" s="51">
        <v>1.375E-2</v>
      </c>
      <c r="O256" s="71">
        <f t="shared" ref="O256" si="115">N256*10</f>
        <v>0.13750000000000001</v>
      </c>
      <c r="P256" s="44">
        <v>25</v>
      </c>
    </row>
    <row r="257" spans="1:16" x14ac:dyDescent="0.35">
      <c r="A257" s="32">
        <v>44749</v>
      </c>
      <c r="B257" s="41">
        <v>44754</v>
      </c>
      <c r="C257" s="44" t="s">
        <v>233</v>
      </c>
      <c r="D257" s="44" t="s">
        <v>44</v>
      </c>
      <c r="E257" s="44" t="s">
        <v>45</v>
      </c>
      <c r="F257" s="64">
        <v>81</v>
      </c>
      <c r="G257" s="65">
        <v>4.05</v>
      </c>
      <c r="H257" s="70">
        <v>4.5999999999999996</v>
      </c>
      <c r="I257" s="51"/>
      <c r="J257" s="51"/>
      <c r="K257" s="66">
        <v>0.1</v>
      </c>
      <c r="L257" s="67">
        <v>1</v>
      </c>
      <c r="M257" s="66">
        <v>0.1</v>
      </c>
      <c r="N257" s="51">
        <v>1.355E-2</v>
      </c>
      <c r="O257" s="71">
        <f t="shared" ref="O257" si="116">N257*10</f>
        <v>0.13550000000000001</v>
      </c>
      <c r="P257" s="44">
        <v>25</v>
      </c>
    </row>
    <row r="258" spans="1:16" x14ac:dyDescent="0.35">
      <c r="A258" s="32">
        <v>44781</v>
      </c>
      <c r="B258" s="41">
        <v>44782</v>
      </c>
      <c r="C258" s="44" t="s">
        <v>235</v>
      </c>
      <c r="D258" s="44" t="s">
        <v>44</v>
      </c>
      <c r="E258" s="44" t="s">
        <v>45</v>
      </c>
      <c r="F258" s="64">
        <v>170</v>
      </c>
      <c r="G258" s="65">
        <v>4.05</v>
      </c>
      <c r="H258" s="70">
        <v>4.5999999999999996</v>
      </c>
      <c r="I258" s="51"/>
      <c r="J258" s="51"/>
      <c r="K258" s="66">
        <v>0.1</v>
      </c>
      <c r="L258" s="67">
        <v>1</v>
      </c>
      <c r="M258" s="66">
        <v>0.1</v>
      </c>
      <c r="N258" s="51">
        <v>-2.2370000000000001E-2</v>
      </c>
      <c r="O258" s="71">
        <f t="shared" ref="O258" si="117">N258*10</f>
        <v>-0.22370000000000001</v>
      </c>
      <c r="P258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2022-08-19T20:50:22Z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