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EF182DB-F33D-694D-A92B-991314343267}" xr6:coauthVersionLast="47" xr6:coauthVersionMax="47" xr10:uidLastSave="{00000000-0000-0000-0000-000000000000}"/>
  <bookViews>
    <workbookView xWindow="-7220" yWindow="5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60" i="1"/>
  <c r="O459" i="1"/>
  <c r="O458" i="1"/>
  <c r="O457" i="1"/>
  <c r="O455" i="1"/>
  <c r="O456" i="1"/>
  <c r="O453" i="1"/>
  <c r="O454" i="1"/>
  <c r="O451" i="1"/>
  <c r="O452" i="1"/>
  <c r="I45" i="1"/>
  <c r="I44" i="1"/>
  <c r="I42" i="1"/>
  <c r="I41" i="1"/>
  <c r="O450" i="1"/>
  <c r="O449" i="1"/>
  <c r="I39" i="1"/>
  <c r="I38" i="1"/>
  <c r="J50" i="1" l="1"/>
  <c r="J47" i="1"/>
  <c r="J44" i="1"/>
  <c r="J41" i="1"/>
  <c r="J38" i="1"/>
  <c r="O447" i="1" l="1"/>
  <c r="O448" i="1"/>
  <c r="O446" i="1" l="1"/>
  <c r="O444" i="1" l="1"/>
  <c r="O445" i="1"/>
  <c r="B24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<sst xmlns="http://schemas.openxmlformats.org/spreadsheetml/2006/main" count="1273" uniqueCount="461">
  <si>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</si>
  <si>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</si>
  <si>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</si>
  <si>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</si>
  <si>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</si>
  <si>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</si>
  <si>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</si>
  <si>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</si>
  <si>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</si>
  <si>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</si>
  <si>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</si>
  <si>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</si>
  <si>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</si>
  <si>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</si>
  <si>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</si>
  <si>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</si>
  <si>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</si>
  <si>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</si>
  <si>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</si>
  <si>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</si>
  <si>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</si>
  <si>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</si>
  <si>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</si>
  <si>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</si>
  <si>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</si>
  <si>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</si>
  <si>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</si>
  <si>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</si>
  <si>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</si>
  <si>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</si>
  <si>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</si>
  <si>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</si>
  <si>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</si>
  <si>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</si>
  <si>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</si>
  <si>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</si>
  <si>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</si>
  <si>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</si>
  <si>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</si>
  <si>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</si>
  <si>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</si>
  <si>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</si>
  <si>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</si>
  <si>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</si>
  <si>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</si>
  <si>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</si>
  <si>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</si>
  <si>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</si>
  <si>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</si>
  <si>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</si>
  <si>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</si>
  <si>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</si>
  <si>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</si>
  <si>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</si>
  <si>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</si>
  <si>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</si>
  <si>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</si>
  <si>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</si>
  <si>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</si>
  <si>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</si>
  <si>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</si>
  <si>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</si>
  <si>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</si>
  <si>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</si>
  <si>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</si>
  <si>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</si>
  <si>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</si>
  <si>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</si>
  <si>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</si>
  <si>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</si>
  <si>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</si>
  <si>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</si>
  <si>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</si>
  <si>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</si>
  <si>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</si>
  <si>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</si>
  <si>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</si>
  <si>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</si>
  <si>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</si>
  <si>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</si>
  <si>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</si>
  <si>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</si>
  <si>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</si>
  <si>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</si>
  <si>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</si>
  <si>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</si>
  <si>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</si>
  <si>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</si>
  <si>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</si>
  <si>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</si>
  <si>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</si>
  <si>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</si>
  <si>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</si>
  <si>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</si>
  <si>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</si>
  <si>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</si>
  <si>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</si>
  <si>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</si>
  <si>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</si>
  <si>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</si>
  <si>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</si>
  <si>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</si>
  <si>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</si>
  <si>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</si>
  <si>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</si>
  <si>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</si>
  <si>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</si>
  <si>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</si>
  <si>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</si>
  <si>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</si>
  <si>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</si>
  <si>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</si>
  <si>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</si>
  <si>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</si>
  <si>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</si>
  <si>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</si>
  <si>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</si>
  <si>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</si>
  <si>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</si>
  <si>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</si>
  <si>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</si>
  <si>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</si>
  <si>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</si>
  <si>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</si>
  <si>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</si>
  <si>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</si>
  <si>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</si>
  <si>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</si>
  <si>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</si>
  <si>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</si>
  <si>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</si>
  <si>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</si>
  <si>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</si>
  <si>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</si>
  <si>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</si>
  <si>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</si>
  <si>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</si>
  <si>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</si>
  <si>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</si>
  <si>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</si>
  <si>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</si>
  <si>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</si>
  <si>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</si>
  <si>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</si>
  <si>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</si>
  <si>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</si>
  <si>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</si>
  <si>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</si>
  <si>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</si>
  <si>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</si>
  <si>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</si>
  <si>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</si>
  <si>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</si>
  <si>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</si>
  <si>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</si>
  <si>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</si>
  <si>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</si>
  <si>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</si>
  <si>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</si>
  <si>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</si>
  <si>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</si>
  <si>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</si>
  <si>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</si>
  <si>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</si>
  <si>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</si>
  <si>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</si>
  <si>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</si>
  <si>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</si>
  <si>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</si>
  <si>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</si>
  <si>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</si>
  <si>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</si>
  <si>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</si>
  <si>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</si>
  <si>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</si>
  <si>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</si>
  <si>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</si>
  <si>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</si>
  <si>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</si>
  <si>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</si>
  <si>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</si>
  <si>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</si>
  <si>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</si>
  <si>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</si>
  <si>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</si>
  <si>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</si>
  <si>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</si>
  <si>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</si>
  <si>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</si>
  <si>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</si>
  <si>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</si>
  <si>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</si>
  <si>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</si>
  <si>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</si>
  <si>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</si>
  <si>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</si>
  <si>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</si>
  <si>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</si>
  <si>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</si>
  <si>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</si>
  <si>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</si>
  <si>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</si>
  <si>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</si>
  <si>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</si>
  <si>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</si>
  <si>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</si>
  <si>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</si>
  <si>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</si>
  <si>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</si>
  <si>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</si>
  <si>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</si>
  <si>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</si>
  <si>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</si>
  <si>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</si>
  <si>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</si>
  <si>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</si>
  <si>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</si>
  <si>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</si>
  <si>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</si>
  <si>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</si>
  <si>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</si>
  <si>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</si>
  <si>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</si>
  <si>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</si>
  <si>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</si>
  <si>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</si>
  <si>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</si>
  <si>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</si>
  <si>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</si>
  <si>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</si>
  <si>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</si>
  <si>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</si>
  <si>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</si>
  <si>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</si>
  <si>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</si>
  <si>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</si>
  <si>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</si>
  <si>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</si>
  <si>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</si>
  <si>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</si>
  <si>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</si>
  <si>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</si>
  <si>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</si>
  <si>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</si>
  <si>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</si>
  <si>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</si>
  <si>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</si>
  <si>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</si>
  <si>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</si>
  <si>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</si>
  <si>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</si>
  <si>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</si>
  <si>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</si>
  <si>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</si>
  <si>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</si>
  <si>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</si>
  <si>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</si>
  <si>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</si>
  <si>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</si>
  <si>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</si>
  <si>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</si>
  <si>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</si>
  <si>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</si>
  <si>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</si>
  <si>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</si>
  <si>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</si>
  <si>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</si>
  <si>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</si>
  <si>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</si>
  <si>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</si>
  <si>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</si>
  <si>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</si>
  <si>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</si>
  <si>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</si>
  <si>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</si>
  <si>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</si>
  <si>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</si>
  <si>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</si>
  <si>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</si>
  <si>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</si>
  <si>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</si>
  <si>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</si>
  <si>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</si>
  <si>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</si>
  <si>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</si>
  <si>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</si>
  <si>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</si>
  <si>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</si>
  <si>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</si>
  <si>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</si>
  <si>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</si>
  <si>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</si>
  <si>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</si>
  <si>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</si>
  <si>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</si>
  <si>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</si>
  <si>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</si>
  <si>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</si>
  <si>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</si>
  <si>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</si>
  <si>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</si>
  <si>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</si>
  <si>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</si>
  <si>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</si>
  <si>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</si>
  <si>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</si>
  <si>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</si>
  <si>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</si>
  <si>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</si>
  <si>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</si>
  <si>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</si>
  <si>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</si>
  <si>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</si>
  <si>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</si>
  <si>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</si>
  <si>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</si>
  <si>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</si>
  <si>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</si>
  <si>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</si>
  <si>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</si>
  <si>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</si>
  <si>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</si>
  <si>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</si>
  <si>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</si>
  <si>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</si>
  <si>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</si>
  <si>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</si>
  <si>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</si>
  <si>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</si>
  <si>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</si>
  <si>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</si>
  <si>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</si>
  <si>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</si>
  <si>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</si>
  <si>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</si>
  <si>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</si>
  <si>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</si>
  <si>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</si>
  <si>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</si>
  <si>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</si>
  <si>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</si>
  <si>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</si>
  <si>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</si>
  <si>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</si>
  <si>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</si>
  <si>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</si>
  <si>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</si>
  <si>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</si>
  <si>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</si>
  <si>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</si>
  <si>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</si>
  <si>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</si>
  <si>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</si>
  <si>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</si>
  <si>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</si>
  <si>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</si>
  <si>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</si>
  <si>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</si>
  <si>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</si>
  <si>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</si>
  <si>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</si>
  <si>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</si>
  <si>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</si>
  <si>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</si>
  <si>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</si>
  <si>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</si>
  <si>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</si>
  <si>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</si>
  <si>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</si>
  <si>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</si>
  <si>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</si>
  <si>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</si>
  <si>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</si>
  <si>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</si>
  <si>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</si>
  <si>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</si>
  <si>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</si>
  <si>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</si>
  <si>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</si>
  <si>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</si>
  <si>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</si>
  <si>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</si>
  <si>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</si>
  <si>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</si>
  <si>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</si>
  <si>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</si>
  <si>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</si>
  <si>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</si>
  <si>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</si>
  <si>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</si>
  <si>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</si>
  <si>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</si>
  <si>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</si>
  <si>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</si>
  <si>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</si>
  <si>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</si>
  <si>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</si>
  <si>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</si>
  <si>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</si>
  <si>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</si>
  <si>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</si>
  <si>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</si>
  <si>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</si>
  <si>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</si>
  <si>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</si>
  <si>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</si>
  <si>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</si>
  <si>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</si>
  <si>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</si>
  <si>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</si>
  <si>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</si>
  <si>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</si>
  <si>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</si>
  <si>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</si>
  <si>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</si>
  <si>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</si>
  <si>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</si>
  <si>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</si>
  <si>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</si>
  <si>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</si>
  <si>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</si>
  <si>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</si>
  <si>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</si>
  <si>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</si>
  <si>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</si>
  <si>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</si>
  <si>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</si>
  <si>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</si>
  <si>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</si>
  <si>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</si>
  <si>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</si>
  <si>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</si>
  <si>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</si>
  <si>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</si>
  <si>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</si>
  <si>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</si>
  <si>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</si>
  <si>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</si>
  <si>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</si>
  <si>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</si>
  <si>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</si>
  <si>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</si>
  <si>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</si>
  <si>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</si>
  <si>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</si>
  <si>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</si>
  <si>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</si>
  <si>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</si>
  <si>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</si>
  <si>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</si>
  <si>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</si>
  <si>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</si>
  <si>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</si>
  <si>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</si>
  <si>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</si>
  <si>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</si>
  <si>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</si>
  <si>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</si>
  <si>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</si>
  <si>
    <t>(SPY) 11/$410 puts</t>
  </si>
  <si>
    <t>(SPY) 11/$400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</si>
</sst>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9"/>
  <sheetViews>
    <sheetView tabSelected="1" defaultGridColor="0" topLeftCell="A2" colorId="9" zoomScale="64" zoomScaleNormal="100" workbookViewId="0">
      <selection activeCell="C5" sqref="C5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SUM(N380:N672)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SUM(J31:J59)</f>
        <v>5.8629999999999932E-2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5.8957300000000004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7.3330000000000339E-2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0.77013000000000009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1" t="s">
        <v>443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1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SUM(B15:B22)</f>
        <v>0.10000000000000003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44838</v>
      </c>
      <c r="C38" s="95" t="s">
        <v>451</v>
      </c>
      <c r="D38" s="95" t="s">
        <v>47</v>
      </c>
      <c r="E38" s="95" t="s">
        <v>48</v>
      </c>
      <c r="F38" s="99">
        <v>180</v>
      </c>
      <c r="G38" s="100">
        <v>47</v>
      </c>
      <c r="H38" s="124">
        <v>37.674999999999997</v>
      </c>
      <c r="I38" s="75">
        <f>(G38-H38)/(G38)*(-G38*100*P38)/100000</f>
        <v>-0.11190000000000004</v>
      </c>
      <c r="J38" s="75">
        <f>I38+I39</f>
        <v>1.1700000000000016E-2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12</v>
      </c>
    </row>
    <row r="39" spans="1:36" s="102" customFormat="1" ht="30.75" customHeight="1" x14ac:dyDescent="0.35">
      <c r="A39" s="94">
        <v>44838</v>
      </c>
      <c r="C39" s="95" t="s">
        <v>452</v>
      </c>
      <c r="D39" s="95" t="s">
        <v>47</v>
      </c>
      <c r="E39" s="102" t="s">
        <v>49</v>
      </c>
      <c r="F39" s="99">
        <v>180</v>
      </c>
      <c r="G39" s="100">
        <v>38.200000000000003</v>
      </c>
      <c r="H39" s="125">
        <v>27.9</v>
      </c>
      <c r="I39" s="75">
        <f>(G39-H39)/(G39)*(-G39*100*P39)/100000</f>
        <v>0.12360000000000006</v>
      </c>
      <c r="J39" s="78"/>
      <c r="N39" s="97">
        <v>0.216</v>
      </c>
      <c r="P39" s="102">
        <v>-12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26"/>
      <c r="I40" s="75"/>
      <c r="J40" s="78"/>
      <c r="N40" s="97"/>
    </row>
    <row r="41" spans="1:36" s="95" customFormat="1" ht="30.75" customHeight="1" x14ac:dyDescent="0.35">
      <c r="A41" s="94">
        <v>44840</v>
      </c>
      <c r="C41" s="95" t="s">
        <v>455</v>
      </c>
      <c r="D41" s="95" t="s">
        <v>47</v>
      </c>
      <c r="E41" s="95" t="s">
        <v>48</v>
      </c>
      <c r="F41" s="99">
        <v>90</v>
      </c>
      <c r="G41" s="100">
        <v>20</v>
      </c>
      <c r="H41" s="124">
        <v>31.049999999999997</v>
      </c>
      <c r="I41" s="75">
        <f>(G41-H41)/(G41)*(-G41*100*P41)/100000</f>
        <v>0.27624999999999994</v>
      </c>
      <c r="J41" s="75">
        <f>I41+I42</f>
        <v>1.3749999999999873E-2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44840</v>
      </c>
      <c r="C42" s="95" t="s">
        <v>456</v>
      </c>
      <c r="D42" s="95" t="s">
        <v>47</v>
      </c>
      <c r="E42" s="102" t="s">
        <v>49</v>
      </c>
      <c r="F42" s="99">
        <v>90</v>
      </c>
      <c r="G42" s="100">
        <v>15.6</v>
      </c>
      <c r="H42" s="125">
        <v>26.1</v>
      </c>
      <c r="I42" s="75">
        <f>(G42-H42)/(G42)*(-G42*100*P42)/100000</f>
        <v>-0.26250000000000007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44841</v>
      </c>
      <c r="C44" s="95" t="s">
        <v>449</v>
      </c>
      <c r="D44" s="95" t="s">
        <v>47</v>
      </c>
      <c r="E44" s="95" t="s">
        <v>48</v>
      </c>
      <c r="F44" s="99">
        <v>72.5</v>
      </c>
      <c r="G44" s="100">
        <v>25</v>
      </c>
      <c r="H44" s="124">
        <v>27.2</v>
      </c>
      <c r="I44" s="75">
        <f>(G44-H44)/(G44)*(-G44*100*P44)/100000</f>
        <v>2.6399999999999989E-2</v>
      </c>
      <c r="J44" s="75">
        <f>I44+I45</f>
        <v>1.6200000000000013E-2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44841</v>
      </c>
      <c r="C45" s="95" t="s">
        <v>448</v>
      </c>
      <c r="D45" s="95" t="s">
        <v>47</v>
      </c>
      <c r="E45" s="102" t="s">
        <v>49</v>
      </c>
      <c r="F45" s="99">
        <v>72.5</v>
      </c>
      <c r="G45" s="100">
        <v>16.2</v>
      </c>
      <c r="H45" s="125">
        <v>17.049999999999997</v>
      </c>
      <c r="I45" s="75">
        <f>(G45-H45)/(G45)*(-G45*100*P45)/100000</f>
        <v>-1.0199999999999975E-2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44847</v>
      </c>
      <c r="C47" s="95" t="s">
        <v>457</v>
      </c>
      <c r="D47" s="95" t="s">
        <v>47</v>
      </c>
      <c r="E47" s="95" t="s">
        <v>48</v>
      </c>
      <c r="F47" s="99">
        <v>385</v>
      </c>
      <c r="G47" s="100">
        <v>30</v>
      </c>
      <c r="H47" s="124">
        <v>29.305</v>
      </c>
      <c r="I47" s="75">
        <f>(G47-H47)/(G47)*(-G47*100*P47)/100000</f>
        <v>-8.3400000000000037E-3</v>
      </c>
      <c r="J47" s="75">
        <f>I47+I48</f>
        <v>1.0379999999999983E-2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44847</v>
      </c>
      <c r="C48" s="95" t="s">
        <v>458</v>
      </c>
      <c r="D48" s="95" t="s">
        <v>47</v>
      </c>
      <c r="E48" s="102" t="s">
        <v>49</v>
      </c>
      <c r="F48" s="99">
        <v>385</v>
      </c>
      <c r="G48" s="100">
        <v>20.8</v>
      </c>
      <c r="H48" s="125">
        <v>19.240000000000002</v>
      </c>
      <c r="I48" s="75">
        <f>(G48-H48)/(G48)*(-G48*100*P48)/100000</f>
        <v>1.8719999999999987E-2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44847</v>
      </c>
      <c r="C50" s="95" t="s">
        <v>459</v>
      </c>
      <c r="D50" s="95" t="s">
        <v>47</v>
      </c>
      <c r="E50" s="95" t="s">
        <v>48</v>
      </c>
      <c r="F50" s="99">
        <v>400</v>
      </c>
      <c r="G50" s="100">
        <v>43</v>
      </c>
      <c r="H50" s="124">
        <v>44</v>
      </c>
      <c r="I50" s="75">
        <f>(G50-H50)/(G50)*(-G50*100*P50)/100000</f>
        <v>1.2E-2</v>
      </c>
      <c r="J50" s="75">
        <f>I50+I51</f>
        <v>6.6000000000000511E-3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255" s="102" customFormat="1" ht="30.75" customHeight="1" x14ac:dyDescent="0.35">
      <c r="A51" s="94">
        <v>44847</v>
      </c>
      <c r="C51" s="95" t="s">
        <v>460</v>
      </c>
      <c r="D51" s="95" t="s">
        <v>47</v>
      </c>
      <c r="E51" s="102" t="s">
        <v>49</v>
      </c>
      <c r="F51" s="99">
        <v>400</v>
      </c>
      <c r="G51" s="100">
        <v>34.200000000000003</v>
      </c>
      <c r="H51" s="125">
        <v>34.65</v>
      </c>
      <c r="I51" s="75">
        <f>(G51-H51)/(G51)*(-G51*100*P51)/100000</f>
        <v>-5.3999999999999491E-3</v>
      </c>
      <c r="J51" s="78"/>
      <c r="N51" s="97">
        <v>0.216</v>
      </c>
      <c r="P51" s="102">
        <v>-12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26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18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2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0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446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450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445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443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444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453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105"/>
      <c r="B465" s="94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49" customFormat="1" ht="31" customHeight="1" x14ac:dyDescent="0.35">
      <c r="A466" s="50"/>
      <c r="B466" s="19"/>
      <c r="F466" s="51"/>
      <c r="G466" s="52"/>
      <c r="H466" s="43"/>
      <c r="I466" s="53"/>
      <c r="J466" s="30"/>
      <c r="K466" s="31"/>
      <c r="L466" s="32"/>
      <c r="M466" s="31"/>
      <c r="N466" s="30"/>
      <c r="O466" s="30"/>
    </row>
    <row r="467" spans="1:36" s="2" customFormat="1" ht="30.75" customHeight="1" x14ac:dyDescent="0.35">
      <c r="A467" s="5" t="s">
        <v>199</v>
      </c>
      <c r="B467" s="4"/>
      <c r="C467" s="13"/>
      <c r="D467" s="13"/>
      <c r="E467" s="3"/>
      <c r="F467" s="14"/>
      <c r="G467" s="63"/>
      <c r="H467" s="55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200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201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202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203</v>
      </c>
      <c r="B471" s="19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19"/>
      <c r="C472" s="6"/>
      <c r="D472" s="6"/>
      <c r="E472" s="6"/>
      <c r="F472" s="11"/>
      <c r="G472" s="11"/>
      <c r="H472" s="3"/>
      <c r="I472" s="7"/>
      <c r="J472" s="7"/>
      <c r="K472" s="8"/>
      <c r="L472" s="9"/>
      <c r="M472" s="6"/>
      <c r="N472" s="20"/>
      <c r="O472" s="20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4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2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3"/>
      <c r="D481" s="22"/>
      <c r="E481" s="3"/>
      <c r="F481" s="22"/>
      <c r="G481" s="3"/>
      <c r="H481" s="22"/>
      <c r="I481" s="3"/>
      <c r="J481" s="3"/>
      <c r="K481" s="22"/>
      <c r="L481" s="3"/>
      <c r="M481" s="22"/>
      <c r="N481" s="3"/>
      <c r="O481" s="3"/>
      <c r="P481" s="22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21"/>
      <c r="E482" s="6"/>
      <c r="F482" s="21"/>
      <c r="G482" s="6"/>
      <c r="H482" s="21"/>
      <c r="I482" s="6"/>
      <c r="J482" s="6"/>
      <c r="K482" s="21"/>
      <c r="L482" s="6"/>
      <c r="M482" s="21"/>
      <c r="N482" s="6"/>
      <c r="O482" s="6"/>
      <c r="P482" s="2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5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66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3"/>
      <c r="R489" s="22"/>
      <c r="S489" s="3"/>
      <c r="T489" s="22"/>
      <c r="U489" s="3"/>
      <c r="V489" s="22"/>
      <c r="W489" s="3"/>
      <c r="X489" s="22"/>
      <c r="Y489" s="3"/>
      <c r="Z489" s="22"/>
      <c r="AA489" s="3"/>
      <c r="AB489" s="22"/>
      <c r="AC489" s="3"/>
      <c r="AD489" s="22"/>
      <c r="AE489" s="3"/>
      <c r="AF489" s="22"/>
      <c r="AG489" s="3"/>
      <c r="AH489" s="22"/>
      <c r="AI489" s="3"/>
      <c r="AJ489" s="22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21"/>
      <c r="S490" s="6"/>
      <c r="T490" s="21"/>
      <c r="U490" s="6"/>
      <c r="V490" s="21"/>
      <c r="W490" s="6"/>
      <c r="X490" s="21"/>
      <c r="Y490" s="6"/>
      <c r="Z490" s="21"/>
      <c r="AA490" s="6"/>
      <c r="AB490" s="21"/>
      <c r="AC490" s="6"/>
      <c r="AD490" s="21"/>
      <c r="AE490" s="6"/>
      <c r="AF490" s="21"/>
      <c r="AG490" s="6"/>
      <c r="AH490" s="21"/>
      <c r="AI490" s="6"/>
      <c r="AJ490" s="21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</sheetData>
  <conditionalFormatting sqref="F60:F212 F466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2022-10-20T20:50:18Z</dcterms:modified>
</cp:coreProperties>
</file>