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B1CB23D-7632-7340-9699-8D4B5155D19C}" xr6:coauthVersionLast="47" xr6:coauthVersionMax="47" xr10:uidLastSave="{00000000-0000-0000-0000-000000000000}"/>
  <bookViews>
    <workbookView xWindow="940" yWindow="9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5" i="1"/>
  <c r="I54" i="1"/>
  <c r="J54" i="1" s="1"/>
  <c r="B28" i="1"/>
  <c r="I52" i="1"/>
  <c r="I51" i="1"/>
  <c r="I61" i="1"/>
  <c r="I60" i="1"/>
  <c r="I58" i="1"/>
  <c r="I57" i="1"/>
  <c r="J57" i="1" s="1"/>
  <c r="I49" i="1"/>
  <c r="I48" i="1"/>
  <c r="I46" i="1"/>
  <c r="I45" i="1"/>
  <c r="I43" i="1"/>
  <c r="I42" i="1"/>
  <c r="J63" i="1" l="1"/>
  <c r="J42" i="1"/>
  <c r="J51" i="1"/>
  <c r="J60" i="1"/>
  <c r="J48" i="1"/>
  <c r="J45" i="1"/>
  <c r="O475" i="1" l="1"/>
  <c r="O476" i="1"/>
  <c r="O477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<sst xmlns="http://schemas.openxmlformats.org/spreadsheetml/2006/main" count="1309" uniqueCount="476">
  <si>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</si>
  <si>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</si>
  <si>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</si>
  <si>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</si>
  <si>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</si>
  <si>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</si>
  <si>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</si>
  <si>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</si>
  <si>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</si>
  <si>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</si>
  <si>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</si>
  <si>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</si>
  <si>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</si>
  <si>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</si>
  <si>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</si>
  <si>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</si>
  <si>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</si>
  <si>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</si>
  <si>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</si>
  <si>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</si>
  <si>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</si>
  <si>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</si>
  <si>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</si>
  <si>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</si>
  <si>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</si>
  <si>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</si>
  <si>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</si>
  <si>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</si>
  <si>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</si>
  <si>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</si>
  <si>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</si>
  <si>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</si>
  <si>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</si>
  <si>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</si>
  <si>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</si>
  <si>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</si>
  <si>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</si>
  <si>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</si>
  <si>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</si>
  <si>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</si>
  <si>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</si>
  <si>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</si>
  <si>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</si>
  <si>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</si>
  <si>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</si>
  <si>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</si>
  <si>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</si>
  <si>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</si>
  <si>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</si>
  <si>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</si>
  <si>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</si>
  <si>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</si>
  <si>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</si>
  <si>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</si>
  <si>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</si>
  <si>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</si>
  <si>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</si>
  <si>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</si>
  <si>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</si>
  <si>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</si>
  <si>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</si>
  <si>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</si>
  <si>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</si>
  <si>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</si>
  <si>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</si>
  <si>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</si>
  <si>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</si>
  <si>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</si>
  <si>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</si>
  <si>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</si>
  <si>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</si>
  <si>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</si>
  <si>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</si>
  <si>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</si>
  <si>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</si>
  <si>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</si>
  <si>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</si>
  <si>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</si>
  <si>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</si>
  <si>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</si>
  <si>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</si>
  <si>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</si>
  <si>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</si>
  <si>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</si>
  <si>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</si>
  <si>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</si>
  <si>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</si>
  <si>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</si>
  <si>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</si>
  <si>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</si>
  <si>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</si>
  <si>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</si>
  <si>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</si>
  <si>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</si>
  <si>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</si>
  <si>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</si>
  <si>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</si>
  <si>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</si>
  <si>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</si>
  <si>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</si>
  <si>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</si>
  <si>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</si>
  <si>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</si>
  <si>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</si>
  <si>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</si>
  <si>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</si>
  <si>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</si>
  <si>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</si>
  <si>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</si>
  <si>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</si>
  <si>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</si>
  <si>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</si>
  <si>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</si>
  <si>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</si>
  <si>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</si>
  <si>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</si>
  <si>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</si>
  <si>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</si>
  <si>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</si>
  <si>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</si>
  <si>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</si>
  <si>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</si>
  <si>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</si>
  <si>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</si>
  <si>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</si>
  <si>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</si>
  <si>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</si>
  <si>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</si>
  <si>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</si>
  <si>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</si>
  <si>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</si>
  <si>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</si>
  <si>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</si>
  <si>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</si>
  <si>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</si>
  <si>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</si>
  <si>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</si>
  <si>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</si>
  <si>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</si>
  <si>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</si>
  <si>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</si>
  <si>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</si>
  <si>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</si>
  <si>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</si>
  <si>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</si>
  <si>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</si>
  <si>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</si>
  <si>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</si>
  <si>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</si>
  <si>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</si>
  <si>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</si>
  <si>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</si>
  <si>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</si>
  <si>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</si>
  <si>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</si>
  <si>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</si>
  <si>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</si>
  <si>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</si>
  <si>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</si>
  <si>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</si>
  <si>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</si>
  <si>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</si>
  <si>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</si>
  <si>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</si>
  <si>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</si>
  <si>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</si>
  <si>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</si>
  <si>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</si>
  <si>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</si>
  <si>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</si>
  <si>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</si>
  <si>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</si>
  <si>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</si>
  <si>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</si>
  <si>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</si>
  <si>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</si>
  <si>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</si>
  <si>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</si>
  <si>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</si>
  <si>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</si>
  <si>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</si>
  <si>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</si>
  <si>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</si>
  <si>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</si>
  <si>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</si>
  <si>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</si>
  <si>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</si>
  <si>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</si>
  <si>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</si>
  <si>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</si>
  <si>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</si>
  <si>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</si>
  <si>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</si>
  <si>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</si>
  <si>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</si>
  <si>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</si>
  <si>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</si>
  <si>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</si>
  <si>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</si>
  <si>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</si>
  <si>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</si>
  <si>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</si>
  <si>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</si>
  <si>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</si>
  <si>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</si>
  <si>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</si>
  <si>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</si>
  <si>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</si>
  <si>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</si>
  <si>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</si>
  <si>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</si>
  <si>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</si>
  <si>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</si>
  <si>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</si>
  <si>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</si>
  <si>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</si>
  <si>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</si>
  <si>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</si>
  <si>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</si>
  <si>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</si>
  <si>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</si>
  <si>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</si>
  <si>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</si>
  <si>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</si>
  <si>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</si>
  <si>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</si>
  <si>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</si>
  <si>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</si>
  <si>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</si>
  <si>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</si>
  <si>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</si>
  <si>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</si>
  <si>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</si>
  <si>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</si>
  <si>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</si>
  <si>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</si>
  <si>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</si>
  <si>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</si>
  <si>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</si>
  <si>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</si>
  <si>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</si>
  <si>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</si>
  <si>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</si>
  <si>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</si>
  <si>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</si>
  <si>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</si>
  <si>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</si>
  <si>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</si>
  <si>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</si>
  <si>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</si>
  <si>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</si>
  <si>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</si>
  <si>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</si>
  <si>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</si>
  <si>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</si>
  <si>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</si>
  <si>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</si>
  <si>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</si>
  <si>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</si>
  <si>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</si>
  <si>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</si>
  <si>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</si>
  <si>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</si>
  <si>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</si>
  <si>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</si>
  <si>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</si>
  <si>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</si>
  <si>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</si>
  <si>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</si>
  <si>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</si>
  <si>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</si>
  <si>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</si>
  <si>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</si>
  <si>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</si>
  <si>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</si>
  <si>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</si>
  <si>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</si>
  <si>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</si>
  <si>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</si>
  <si>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</si>
  <si>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</si>
  <si>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</si>
  <si>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</si>
  <si>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</si>
  <si>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</si>
  <si>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</si>
  <si>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</si>
  <si>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</si>
  <si>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</si>
  <si>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</si>
  <si>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</si>
  <si>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</si>
  <si>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</si>
  <si>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</si>
  <si>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</si>
  <si>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</si>
  <si>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</si>
  <si>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</si>
  <si>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</si>
  <si>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</si>
  <si>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</si>
  <si>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</si>
  <si>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</si>
  <si>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</si>
  <si>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</si>
  <si>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</si>
  <si>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</si>
  <si>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</si>
  <si>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</si>
  <si>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</si>
  <si>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</si>
  <si>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</si>
  <si>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</si>
  <si>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</si>
  <si>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</si>
  <si>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</si>
  <si>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</si>
  <si>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</si>
  <si>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</si>
  <si>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</si>
  <si>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</si>
  <si>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</si>
  <si>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</si>
  <si>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</si>
  <si>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</si>
  <si>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</si>
  <si>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</si>
  <si>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</si>
  <si>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</si>
  <si>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</si>
  <si>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</si>
  <si>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</si>
  <si>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</si>
  <si>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</si>
  <si>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</si>
  <si>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</si>
  <si>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</si>
  <si>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</si>
  <si>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</si>
  <si>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</si>
  <si>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</si>
  <si>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</si>
  <si>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</si>
  <si>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</si>
  <si>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</si>
  <si>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</si>
  <si>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</si>
  <si>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</si>
  <si>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</si>
  <si>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</si>
  <si>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</si>
  <si>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</si>
  <si>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</si>
  <si>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</si>
  <si>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</si>
  <si>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</si>
  <si>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</si>
  <si>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</si>
  <si>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</si>
  <si>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</si>
  <si>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</si>
  <si>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</si>
  <si>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</si>
  <si>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</si>
  <si>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</si>
  <si>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</si>
  <si>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</si>
  <si>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</si>
  <si>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</si>
  <si>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</si>
  <si>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</si>
  <si>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</si>
  <si>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</si>
  <si>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</si>
  <si>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</si>
  <si>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</si>
  <si>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</si>
  <si>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</si>
  <si>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</si>
  <si>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</si>
  <si>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</si>
  <si>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</si>
  <si>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</si>
  <si>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</si>
  <si>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</si>
  <si>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</si>
  <si>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</si>
  <si>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</si>
  <si>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</si>
  <si>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</si>
  <si>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</si>
  <si>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</si>
  <si>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</si>
  <si>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</si>
  <si>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</si>
  <si>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</si>
  <si>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</si>
  <si>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</si>
  <si>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</si>
  <si>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</si>
  <si>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</si>
  <si>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</si>
  <si>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</si>
  <si>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</si>
  <si>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</si>
  <si>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</si>
  <si>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</si>
  <si>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</si>
  <si>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</si>
  <si>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</si>
  <si>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</si>
  <si>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</si>
  <si>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</si>
  <si>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</si>
  <si>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</si>
  <si>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</si>
  <si>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</si>
  <si>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</si>
  <si>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</si>
  <si>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</si>
  <si>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</si>
  <si>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</si>
  <si>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</si>
  <si>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</si>
  <si>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</si>
  <si>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</si>
  <si>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</si>
  <si>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</si>
  <si>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</si>
  <si>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</si>
  <si>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</si>
  <si>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</si>
  <si>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</si>
  <si>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</si>
  <si>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</si>
  <si>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</si>
  <si>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</si>
  <si>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</si>
  <si>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</si>
  <si>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</si>
  <si>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</si>
  <si>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</si>
  <si>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</si>
  <si>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</si>
  <si>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</si>
  <si>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</si>
  <si>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</si>
  <si>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</si>
  <si>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</si>
  <si>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</si>
  <si>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</si>
  <si>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</si>
  <si>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</si>
  <si>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</si>
  <si>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</si>
  <si>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</si>
  <si>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</si>
  <si>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</si>
  <si>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</si>
  <si>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</si>
  <si>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</si>
  <si>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</si>
  <si>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</si>
  <si>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</si>
  <si>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</si>
  <si>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</si>
  <si>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</si>
  <si>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</si>
  <si>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</si>
  <si>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</si>
  <si>
    <t>(TLT) 12/$93-$96 call spread</t>
  </si>
  <si>
    <t>(TSLA) 12/$93-$96 call spread</t>
  </si>
  <si>
    <t>(TLT) 12/$93 calls</t>
  </si>
  <si>
    <t>(TLT) 12/$96 calls</t>
  </si>
  <si>
    <t>(TSLA) 12/$140 calls</t>
  </si>
  <si>
    <t>(TSLA) 12/$150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</si>
</sst>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Sheet1!$B$14:$B$26</c:f>
              <c:numCache>
                <c:formatCode>0.00%</c:formatCode>
                <c:ptCount val="13"/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E49" sqref="E49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44888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SUM(N392:N691)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SUM(J35:J71)</f>
        <v>4.8480000000000065E-2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5.9497800000000005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7.0480000000000764E-2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0.82418000000000025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0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0" t="s">
        <v>470</v>
      </c>
      <c r="B17" s="84">
        <v>0.1</v>
      </c>
      <c r="C17" s="6"/>
      <c r="D17" s="6"/>
      <c r="E17" s="6"/>
      <c r="F17" s="20"/>
      <c r="G17" s="5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 t="s">
        <v>471</v>
      </c>
      <c r="B18" s="84">
        <v>0.1</v>
      </c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4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5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7" t="s">
        <v>452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7" t="s">
        <v>453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7" t="s">
        <v>461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1" t="s">
        <v>462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SUM(B14:B26)</f>
        <v>0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2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454</v>
      </c>
      <c r="D42" s="95" t="s">
        <v>47</v>
      </c>
      <c r="E42" s="95" t="s">
        <v>48</v>
      </c>
      <c r="F42" s="99">
        <v>420</v>
      </c>
      <c r="G42" s="100">
        <v>36</v>
      </c>
      <c r="H42" s="128">
        <v>29.035</v>
      </c>
      <c r="I42" s="75">
        <f>(G42-H42)/(G42)*(-G42*100*P42)/100000</f>
        <v>-8.3580000000000002E-2</v>
      </c>
      <c r="J42" s="75">
        <f>I42+I43</f>
        <v>2.2800000000000181E-3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12</v>
      </c>
    </row>
    <row r="43" spans="1:36" s="102" customFormat="1" ht="30.75" customHeight="1" x14ac:dyDescent="0.35">
      <c r="A43" s="94">
        <v>44883</v>
      </c>
      <c r="C43" s="95" t="s">
        <v>455</v>
      </c>
      <c r="D43" s="95" t="s">
        <v>47</v>
      </c>
      <c r="E43" s="102" t="s">
        <v>49</v>
      </c>
      <c r="F43" s="99">
        <v>420</v>
      </c>
      <c r="G43" s="100">
        <v>27.1</v>
      </c>
      <c r="H43" s="129">
        <v>19.945</v>
      </c>
      <c r="I43" s="75">
        <f>(G43-H43)/(G43)*(-G43*100*P43)/100000</f>
        <v>8.586000000000002E-2</v>
      </c>
      <c r="J43" s="78"/>
      <c r="N43" s="97">
        <v>0.216</v>
      </c>
      <c r="P43" s="102">
        <v>-12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44883</v>
      </c>
      <c r="C45" s="95" t="s">
        <v>456</v>
      </c>
      <c r="D45" s="95" t="s">
        <v>47</v>
      </c>
      <c r="E45" s="95" t="s">
        <v>48</v>
      </c>
      <c r="F45" s="99">
        <v>120</v>
      </c>
      <c r="G45" s="100">
        <v>14</v>
      </c>
      <c r="H45" s="128">
        <v>11.525</v>
      </c>
      <c r="I45" s="75">
        <f>(G45-H45)/(G45)*(-G45*100*P45)/100000</f>
        <v>-6.1874999999999993E-2</v>
      </c>
      <c r="J45" s="75">
        <f>I45+I46</f>
        <v>-6.2500000000002137E-4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44883</v>
      </c>
      <c r="C46" s="95" t="s">
        <v>457</v>
      </c>
      <c r="D46" s="95" t="s">
        <v>47</v>
      </c>
      <c r="E46" s="102" t="s">
        <v>49</v>
      </c>
      <c r="F46" s="99">
        <v>120</v>
      </c>
      <c r="G46" s="100">
        <v>9.6999999999999993</v>
      </c>
      <c r="H46" s="129">
        <v>7.25</v>
      </c>
      <c r="I46" s="75">
        <f>(G46-H46)/(G46)*(-G46*100*P46)/100000</f>
        <v>6.1249999999999971E-2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95" customFormat="1" ht="30.75" customHeight="1" x14ac:dyDescent="0.35">
      <c r="A48" s="94">
        <v>44883</v>
      </c>
      <c r="C48" s="95" t="s">
        <v>459</v>
      </c>
      <c r="D48" s="95" t="s">
        <v>54</v>
      </c>
      <c r="E48" s="95" t="s">
        <v>48</v>
      </c>
      <c r="F48" s="99">
        <v>94</v>
      </c>
      <c r="G48" s="100">
        <v>9</v>
      </c>
      <c r="H48" s="128">
        <v>12.175000000000001</v>
      </c>
      <c r="I48" s="75">
        <f>(G48-H48)/(G48)*(-G48*100*P48)/100000</f>
        <v>0.12700000000000003</v>
      </c>
      <c r="J48" s="75">
        <f>I48+I49</f>
        <v>1.3000000000000053E-2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40</v>
      </c>
    </row>
    <row r="49" spans="1:16" s="102" customFormat="1" ht="30.75" customHeight="1" x14ac:dyDescent="0.35">
      <c r="A49" s="94">
        <v>44883</v>
      </c>
      <c r="C49" s="95" t="s">
        <v>460</v>
      </c>
      <c r="D49" s="95" t="s">
        <v>54</v>
      </c>
      <c r="E49" s="102" t="s">
        <v>49</v>
      </c>
      <c r="F49" s="99">
        <v>94</v>
      </c>
      <c r="G49" s="100">
        <v>6.4</v>
      </c>
      <c r="H49" s="129">
        <v>9.25</v>
      </c>
      <c r="I49" s="75">
        <f>(G49-H49)/(G49)*(-G49*100*P49)/100000</f>
        <v>-0.11399999999999998</v>
      </c>
      <c r="J49" s="78"/>
      <c r="N49" s="97">
        <v>0.216</v>
      </c>
      <c r="P49" s="102">
        <v>-40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32"/>
      <c r="I50" s="75"/>
      <c r="J50" s="78"/>
      <c r="N50" s="97"/>
    </row>
    <row r="51" spans="1:16" s="95" customFormat="1" ht="30.75" customHeight="1" x14ac:dyDescent="0.35">
      <c r="A51" s="94">
        <v>44886</v>
      </c>
      <c r="C51" s="95" t="s">
        <v>467</v>
      </c>
      <c r="D51" s="95" t="s">
        <v>54</v>
      </c>
      <c r="E51" s="95" t="s">
        <v>48</v>
      </c>
      <c r="F51" s="99">
        <v>95</v>
      </c>
      <c r="G51" s="100">
        <v>9</v>
      </c>
      <c r="H51" s="128">
        <v>11.2</v>
      </c>
      <c r="I51" s="75">
        <f>(G51-H51)/(G51)*(-G51*100*P51)/100000</f>
        <v>8.7999999999999967E-2</v>
      </c>
      <c r="J51" s="75">
        <f>I51+I52</f>
        <v>1.299999999999997E-2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40</v>
      </c>
    </row>
    <row r="52" spans="1:16" s="102" customFormat="1" ht="30.75" customHeight="1" x14ac:dyDescent="0.35">
      <c r="A52" s="94">
        <v>44886</v>
      </c>
      <c r="C52" s="95" t="s">
        <v>468</v>
      </c>
      <c r="D52" s="95" t="s">
        <v>54</v>
      </c>
      <c r="E52" s="102" t="s">
        <v>49</v>
      </c>
      <c r="F52" s="99">
        <v>95</v>
      </c>
      <c r="G52" s="100">
        <v>6.4</v>
      </c>
      <c r="H52" s="129">
        <v>8.2750000000000004</v>
      </c>
      <c r="I52" s="75">
        <f>(G52-H52)/(G52)*(-G52*100*P52)/100000</f>
        <v>-7.4999999999999997E-2</v>
      </c>
      <c r="J52" s="78"/>
      <c r="N52" s="97">
        <v>0.216</v>
      </c>
      <c r="P52" s="102">
        <v>-40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32"/>
      <c r="I53" s="75"/>
      <c r="J53" s="78"/>
      <c r="N53" s="97"/>
    </row>
    <row r="54" spans="1:16" s="95" customFormat="1" ht="30.75" customHeight="1" x14ac:dyDescent="0.35">
      <c r="A54" s="94">
        <v>44888</v>
      </c>
      <c r="C54" s="95" t="s">
        <v>472</v>
      </c>
      <c r="D54" s="95" t="s">
        <v>54</v>
      </c>
      <c r="E54" s="95" t="s">
        <v>48</v>
      </c>
      <c r="F54" s="99">
        <v>96</v>
      </c>
      <c r="G54" s="100">
        <v>10</v>
      </c>
      <c r="H54" s="128">
        <v>10.225000000000001</v>
      </c>
      <c r="I54" s="75">
        <f>(G54-H54)/(G54)*(-G54*100*P54)/100000</f>
        <v>9.0000000000000566E-3</v>
      </c>
      <c r="J54" s="75">
        <f>I54+I55</f>
        <v>1.1000000000000084E-2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44888</v>
      </c>
      <c r="C55" s="95" t="s">
        <v>473</v>
      </c>
      <c r="D55" s="95" t="s">
        <v>54</v>
      </c>
      <c r="E55" s="102" t="s">
        <v>49</v>
      </c>
      <c r="F55" s="99">
        <v>96</v>
      </c>
      <c r="G55" s="100">
        <v>7.4</v>
      </c>
      <c r="H55" s="129">
        <v>7.35</v>
      </c>
      <c r="I55" s="75">
        <f>(G55-H55)/(G55)*(-G55*100*P55)/100000</f>
        <v>2.0000000000000282E-3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32"/>
      <c r="I56" s="75"/>
      <c r="J56" s="78"/>
      <c r="N56" s="97"/>
    </row>
    <row r="57" spans="1:16" s="95" customFormat="1" ht="30.75" customHeight="1" x14ac:dyDescent="0.35">
      <c r="A57" s="94">
        <v>44886</v>
      </c>
      <c r="C57" s="95" t="s">
        <v>463</v>
      </c>
      <c r="D57" s="95" t="s">
        <v>47</v>
      </c>
      <c r="E57" s="95" t="s">
        <v>48</v>
      </c>
      <c r="F57" s="99">
        <v>77.5</v>
      </c>
      <c r="G57" s="100">
        <v>15</v>
      </c>
      <c r="H57" s="128">
        <v>11.625</v>
      </c>
      <c r="I57" s="75">
        <f>(G57-H57)/(G57)*(-G57*100*P57)/100000</f>
        <v>-8.4375000000000006E-2</v>
      </c>
      <c r="J57" s="75">
        <f>I57+I58</f>
        <v>-2.5000000000000161E-3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25</v>
      </c>
    </row>
    <row r="58" spans="1:16" s="102" customFormat="1" ht="30.75" customHeight="1" x14ac:dyDescent="0.35">
      <c r="A58" s="94">
        <v>44886</v>
      </c>
      <c r="C58" s="95" t="s">
        <v>464</v>
      </c>
      <c r="D58" s="95" t="s">
        <v>47</v>
      </c>
      <c r="E58" s="102" t="s">
        <v>49</v>
      </c>
      <c r="F58" s="99">
        <v>77.5</v>
      </c>
      <c r="G58" s="100">
        <v>10.6</v>
      </c>
      <c r="H58" s="129">
        <v>7.3250000000000002</v>
      </c>
      <c r="I58" s="75">
        <f>(G58-H58)/(G58)*(-G58*100*P58)/100000</f>
        <v>8.1874999999999989E-2</v>
      </c>
      <c r="J58" s="78"/>
      <c r="N58" s="97">
        <v>0.216</v>
      </c>
      <c r="P58" s="102">
        <v>-25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32"/>
      <c r="I59" s="75"/>
      <c r="J59" s="78"/>
      <c r="N59" s="97"/>
    </row>
    <row r="60" spans="1:16" s="95" customFormat="1" ht="30.75" customHeight="1" x14ac:dyDescent="0.35">
      <c r="A60" s="94">
        <v>44886</v>
      </c>
      <c r="C60" s="95" t="s">
        <v>465</v>
      </c>
      <c r="D60" s="95" t="s">
        <v>47</v>
      </c>
      <c r="E60" s="95" t="s">
        <v>48</v>
      </c>
      <c r="F60" s="99">
        <v>225</v>
      </c>
      <c r="G60" s="100">
        <v>59</v>
      </c>
      <c r="H60" s="128">
        <v>47.274999999999999</v>
      </c>
      <c r="I60" s="75">
        <f>(G60-H60)/(G60)*(-G60*100*P60)/100000</f>
        <v>-0.29312500000000002</v>
      </c>
      <c r="J60" s="75">
        <f>I60+I61</f>
        <v>8.1249999999998823E-3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44886</v>
      </c>
      <c r="C61" s="95" t="s">
        <v>466</v>
      </c>
      <c r="D61" s="95" t="s">
        <v>47</v>
      </c>
      <c r="E61" s="102" t="s">
        <v>49</v>
      </c>
      <c r="F61" s="99">
        <v>225</v>
      </c>
      <c r="G61" s="100">
        <v>54.65</v>
      </c>
      <c r="H61" s="129">
        <v>42.6</v>
      </c>
      <c r="I61" s="75">
        <f>(G61-H61)/(G61)*(-G61*100*P61)/100000</f>
        <v>0.30124999999999991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32"/>
      <c r="I62" s="75"/>
      <c r="J62" s="78"/>
      <c r="N62" s="97"/>
    </row>
    <row r="63" spans="1:16" s="95" customFormat="1" ht="30.75" customHeight="1" x14ac:dyDescent="0.35">
      <c r="A63" s="94">
        <v>44888</v>
      </c>
      <c r="C63" s="95" t="s">
        <v>474</v>
      </c>
      <c r="D63" s="95" t="s">
        <v>47</v>
      </c>
      <c r="E63" s="95" t="s">
        <v>48</v>
      </c>
      <c r="F63" s="99">
        <v>150</v>
      </c>
      <c r="G63" s="100">
        <v>42</v>
      </c>
      <c r="H63" s="128">
        <v>44.7</v>
      </c>
      <c r="I63" s="75">
        <f>(G63-H63)/(G63)*(-G63*100*P63)/100000</f>
        <v>3.2400000000000033E-2</v>
      </c>
      <c r="J63" s="75">
        <f>I63+I64</f>
        <v>4.200000000000096E-3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44888</v>
      </c>
      <c r="C64" s="95" t="s">
        <v>475</v>
      </c>
      <c r="D64" s="95" t="s">
        <v>47</v>
      </c>
      <c r="E64" s="102" t="s">
        <v>49</v>
      </c>
      <c r="F64" s="99">
        <v>150</v>
      </c>
      <c r="G64" s="100">
        <v>33.200000000000003</v>
      </c>
      <c r="H64" s="129">
        <v>35.549999999999997</v>
      </c>
      <c r="I64" s="75">
        <f>(G64-H64)/(G64)*(-G64*100*P64)/100000</f>
        <v>-2.8199999999999937E-2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4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4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4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33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77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440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445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441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447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444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439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442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443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448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446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442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449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451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94"/>
      <c r="B481" s="106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72:F224 F485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2022-11-23T21:14:45Z</dcterms:modified>
</cp:coreProperties>
</file>