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D4A3BCB-532A-F644-8413-FFA7585672A7}" xr6:coauthVersionLast="47" xr6:coauthVersionMax="47" xr10:uidLastSave="{00000000-0000-0000-0000-000000000000}"/>
  <bookViews>
    <workbookView xWindow="-414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3" i="1"/>
  <c r="I55" i="1"/>
  <c r="I54" i="1"/>
  <c r="B28" i="1"/>
  <c r="I52" i="1"/>
  <c r="I51" i="1"/>
  <c r="I61" i="1"/>
  <c r="I60" i="1"/>
  <c r="I58" i="1"/>
  <c r="I57" i="1"/>
  <c r="J57" i="1" s="1"/>
  <c r="I49" i="1"/>
  <c r="I48" i="1"/>
  <c r="I46" i="1"/>
  <c r="I45" i="1"/>
  <c r="I43" i="1"/>
  <c r="I42" i="1"/>
  <c r="J54" i="1" l="1"/>
  <c r="J63" i="1"/>
  <c r="J42" i="1"/>
  <c r="J51" i="1"/>
  <c r="J60" i="1"/>
  <c r="J48" i="1"/>
  <c r="J45" i="1"/>
  <c r="O475" i="1" l="1"/>
  <c r="O476" i="1"/>
  <c r="O477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<sst xmlns="http://schemas.openxmlformats.org/spreadsheetml/2006/main" count="1309" uniqueCount="476">
  <si>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</si>
  <si>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</si>
  <si>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</si>
  <si>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</si>
  <si>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</si>
  <si>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</si>
  <si>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</si>
  <si>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</si>
  <si>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</si>
  <si>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</si>
  <si>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</si>
  <si>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</si>
  <si>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</si>
  <si>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</si>
  <si>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</si>
  <si>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</si>
  <si>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</si>
  <si>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</si>
  <si>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</si>
  <si>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</si>
  <si>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</si>
  <si>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</si>
  <si>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</si>
  <si>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</si>
  <si>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</si>
  <si>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</si>
  <si>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</si>
  <si>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</si>
  <si>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</si>
  <si>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</si>
  <si>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</si>
  <si>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</si>
  <si>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</si>
  <si>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</si>
  <si>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</si>
  <si>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</si>
  <si>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</si>
  <si>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</si>
  <si>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</si>
  <si>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</si>
  <si>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</si>
  <si>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</si>
  <si>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</si>
  <si>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</si>
  <si>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</si>
  <si>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</si>
  <si>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</si>
  <si>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</si>
  <si>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</si>
  <si>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</si>
  <si>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</si>
  <si>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</si>
  <si>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</si>
  <si>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</si>
  <si>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</si>
  <si>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</si>
  <si>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</si>
  <si>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</si>
  <si>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</si>
  <si>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</si>
  <si>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</si>
  <si>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</si>
  <si>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</si>
  <si>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</si>
  <si>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</si>
  <si>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</si>
  <si>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</si>
  <si>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</si>
  <si>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</si>
  <si>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</si>
  <si>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</si>
  <si>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</si>
  <si>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</si>
  <si>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</si>
  <si>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</si>
  <si>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</si>
  <si>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</si>
  <si>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</si>
  <si>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</si>
  <si>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</si>
  <si>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</si>
  <si>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</si>
  <si>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</si>
  <si>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</si>
  <si>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</si>
  <si>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</si>
  <si>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</si>
  <si>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</si>
  <si>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</si>
  <si>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</si>
  <si>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</si>
  <si>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</si>
  <si>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</si>
  <si>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</si>
  <si>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</si>
  <si>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</si>
  <si>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</si>
  <si>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</si>
  <si>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</si>
  <si>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</si>
  <si>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</si>
  <si>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</si>
  <si>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</si>
  <si>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</si>
  <si>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</si>
  <si>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</si>
  <si>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</si>
  <si>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</si>
  <si>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</si>
  <si>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</si>
  <si>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</si>
  <si>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</si>
  <si>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</si>
  <si>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</si>
  <si>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</si>
  <si>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</si>
  <si>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</si>
  <si>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</si>
  <si>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</si>
  <si>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</si>
  <si>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</si>
  <si>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</si>
  <si>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</si>
  <si>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</si>
  <si>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</si>
  <si>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</si>
  <si>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</si>
  <si>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</si>
  <si>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</si>
  <si>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</si>
  <si>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</si>
  <si>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</si>
  <si>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</si>
  <si>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</si>
  <si>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</si>
  <si>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</si>
  <si>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</si>
  <si>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</si>
  <si>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</si>
  <si>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</si>
  <si>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</si>
  <si>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</si>
  <si>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</si>
  <si>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</si>
  <si>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</si>
  <si>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</si>
  <si>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</si>
  <si>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</si>
  <si>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</si>
  <si>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</si>
  <si>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</si>
  <si>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</si>
  <si>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</si>
  <si>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</si>
  <si>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</si>
  <si>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</si>
  <si>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</si>
  <si>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</si>
  <si>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</si>
  <si>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</si>
  <si>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</si>
  <si>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</si>
  <si>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</si>
  <si>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</si>
  <si>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</si>
  <si>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</si>
  <si>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</si>
  <si>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</si>
  <si>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</si>
  <si>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</si>
  <si>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</si>
  <si>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</si>
  <si>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</si>
  <si>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</si>
  <si>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</si>
  <si>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</si>
  <si>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</si>
  <si>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</si>
  <si>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</si>
  <si>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</si>
  <si>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</si>
  <si>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</si>
  <si>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</si>
  <si>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</si>
  <si>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</si>
  <si>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</si>
  <si>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</si>
  <si>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</si>
  <si>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</si>
  <si>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</si>
  <si>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</si>
  <si>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</si>
  <si>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</si>
  <si>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</si>
  <si>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</si>
  <si>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</si>
  <si>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</si>
  <si>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</si>
  <si>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</si>
  <si>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</si>
  <si>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</si>
  <si>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</si>
  <si>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</si>
  <si>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</si>
  <si>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</si>
  <si>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</si>
  <si>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</si>
  <si>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</si>
  <si>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</si>
  <si>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</si>
  <si>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</si>
  <si>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</si>
  <si>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</si>
  <si>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</si>
  <si>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</si>
  <si>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</si>
  <si>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</si>
  <si>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</si>
  <si>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</si>
  <si>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</si>
  <si>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</si>
  <si>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</si>
  <si>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</si>
  <si>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</si>
  <si>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</si>
  <si>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</si>
  <si>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</si>
  <si>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</si>
  <si>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</si>
  <si>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</si>
  <si>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</si>
  <si>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</si>
  <si>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</si>
  <si>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</si>
  <si>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</si>
  <si>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</si>
  <si>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</si>
  <si>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</si>
  <si>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</si>
  <si>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</si>
  <si>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</si>
  <si>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</si>
  <si>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</si>
  <si>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</si>
  <si>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</si>
  <si>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</si>
  <si>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</si>
  <si>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</si>
  <si>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</si>
  <si>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</si>
  <si>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</si>
  <si>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</si>
  <si>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</si>
  <si>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</si>
  <si>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</si>
  <si>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</si>
  <si>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</si>
  <si>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</si>
  <si>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</si>
  <si>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</si>
  <si>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</si>
  <si>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</si>
  <si>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</si>
  <si>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</si>
  <si>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</si>
  <si>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</si>
  <si>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</si>
  <si>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</si>
  <si>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</si>
  <si>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</si>
  <si>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</si>
  <si>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</si>
  <si>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</si>
  <si>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</si>
  <si>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</si>
  <si>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</si>
  <si>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</si>
  <si>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</si>
  <si>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</si>
  <si>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</si>
  <si>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</si>
  <si>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</si>
  <si>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</si>
  <si>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</si>
  <si>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</si>
  <si>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</si>
  <si>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</si>
  <si>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</si>
  <si>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</si>
  <si>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</si>
  <si>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</si>
  <si>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</si>
  <si>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</si>
  <si>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</si>
  <si>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</si>
  <si>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</si>
  <si>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</si>
  <si>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</si>
  <si>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</si>
  <si>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</si>
  <si>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</si>
  <si>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</si>
  <si>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</si>
  <si>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</si>
  <si>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</si>
  <si>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</si>
  <si>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</si>
  <si>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</si>
  <si>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</si>
  <si>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</si>
  <si>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</si>
  <si>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</si>
  <si>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</si>
  <si>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</si>
  <si>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</si>
  <si>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</si>
  <si>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</si>
  <si>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</si>
  <si>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</si>
  <si>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</si>
  <si>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</si>
  <si>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</si>
  <si>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</si>
  <si>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</si>
  <si>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</si>
  <si>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</si>
  <si>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</si>
  <si>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</si>
  <si>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</si>
  <si>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</si>
  <si>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</si>
  <si>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</si>
  <si>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</si>
  <si>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</si>
  <si>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</si>
  <si>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</si>
  <si>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</si>
  <si>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</si>
  <si>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</si>
  <si>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</si>
  <si>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</si>
  <si>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</si>
  <si>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</si>
  <si>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</si>
  <si>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</si>
  <si>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</si>
  <si>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</si>
  <si>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</si>
  <si>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</si>
  <si>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</si>
  <si>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</si>
  <si>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</si>
  <si>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</si>
  <si>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</si>
  <si>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</si>
  <si>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</si>
  <si>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</si>
  <si>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</si>
  <si>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</si>
  <si>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</si>
  <si>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</si>
  <si>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</si>
  <si>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</si>
  <si>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</si>
  <si>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</si>
  <si>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</si>
  <si>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</si>
  <si>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</si>
  <si>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</si>
  <si>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</si>
  <si>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</si>
  <si>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</si>
  <si>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</si>
  <si>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</si>
  <si>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</si>
  <si>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</si>
  <si>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</si>
  <si>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</si>
  <si>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</si>
  <si>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</si>
  <si>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</si>
  <si>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</si>
  <si>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</si>
  <si>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</si>
  <si>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</si>
  <si>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</si>
  <si>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</si>
  <si>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</si>
  <si>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</si>
  <si>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</si>
  <si>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</si>
  <si>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</si>
  <si>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</si>
  <si>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</si>
  <si>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</si>
  <si>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</si>
  <si>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</si>
  <si>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</si>
  <si>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</si>
  <si>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</si>
  <si>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</si>
  <si>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</si>
  <si>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</si>
  <si>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</si>
  <si>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</si>
  <si>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</si>
  <si>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</si>
  <si>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</si>
  <si>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</si>
  <si>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</si>
  <si>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</si>
  <si>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</si>
  <si>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</si>
  <si>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</si>
  <si>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</si>
  <si>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</si>
  <si>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</si>
  <si>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</si>
  <si>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</si>
  <si>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</si>
  <si>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</si>
  <si>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</si>
  <si>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</si>
  <si>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</si>
  <si>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</si>
  <si>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</si>
  <si>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</si>
  <si>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</si>
  <si>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</si>
  <si>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</si>
  <si>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</si>
  <si>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</si>
  <si>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</si>
  <si>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</si>
  <si>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</si>
  <si>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</si>
  <si>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</si>
  <si>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</si>
  <si>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</si>
  <si>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</si>
  <si>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</si>
  <si>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</si>
  <si>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</si>
  <si>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</si>
  <si>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</si>
  <si>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</si>
  <si>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</si>
  <si>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</si>
  <si>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</si>
  <si>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</si>
  <si>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November Month to Date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</si>
  <si>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</si>
  <si>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</si>
  <si>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</si>
  <si>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</si>
  <si>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</si>
  <si>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</si>
  <si>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</si>
  <si>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</si>
  <si>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(TLT) 12/$91 calls</t>
  </si>
  <si>
    <t>(TLT) 12/$94 calls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</si>
  <si>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</si>
  <si>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</si>
  <si>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</si>
  <si>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</si>
  <si>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</si>
  <si>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</si>
  <si>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 calls</t>
  </si>
  <si>
    <t>(TLT) 12/$95 calls</t>
  </si>
  <si>
    <t>(TLT) 12/$92-$95 call spread</t>
  </si>
  <si>
    <t>(TLT) 12/$93-$96 call spread</t>
  </si>
  <si>
    <t>(TSLA) 12/$93-$96 call spread</t>
  </si>
  <si>
    <t>(TLT) 12/$93 calls</t>
  </si>
  <si>
    <t>(TLT) 12/$96 calls</t>
  </si>
  <si>
    <t>(TSLA) 12/$140 calls</t>
  </si>
  <si>
    <t>(TSLA) 12/$150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</si>
</sst>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2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2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Sheet1!$B$14:$B$26</c:f>
              <c:numCache>
                <c:formatCode>0.00%</c:formatCode>
                <c:ptCount val="13"/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8"/>
  <sheetViews>
    <sheetView tabSelected="1" defaultGridColor="0" colorId="9" zoomScale="64" zoomScaleNormal="100" workbookViewId="0">
      <selection activeCell="H42" sqref="H42:H6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44893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SUM(N392:N691)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SUM(J35:J71)</f>
        <v>8.5195000000000146E-2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5.9864950000000015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0.10719500000000171</v>
      </c>
      <c r="G11" s="5" t="s">
        <v>450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0.8608950000000003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0" t="s">
        <v>469</v>
      </c>
      <c r="B16" s="84">
        <v>0.1</v>
      </c>
      <c r="C16" s="6"/>
      <c r="D16" s="6"/>
      <c r="E16" s="6"/>
      <c r="F16" s="20"/>
      <c r="G16" s="5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0" t="s">
        <v>470</v>
      </c>
      <c r="B17" s="84">
        <v>0.1</v>
      </c>
      <c r="C17" s="6"/>
      <c r="D17" s="6"/>
      <c r="E17" s="6"/>
      <c r="F17" s="20"/>
      <c r="G17" s="5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 t="s">
        <v>471</v>
      </c>
      <c r="B18" s="84">
        <v>0.1</v>
      </c>
      <c r="C18" s="6"/>
      <c r="D18" s="6"/>
      <c r="E18" s="6"/>
      <c r="F18" s="20"/>
      <c r="G18" s="5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4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5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7" t="s">
        <v>452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7" t="s">
        <v>453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7" t="s">
        <v>461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1" t="s">
        <v>462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3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26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3" t="s">
        <v>18</v>
      </c>
      <c r="B28" s="84">
        <f>SUM(B14:B26)</f>
        <v>0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 t="s">
        <v>19</v>
      </c>
      <c r="B31" s="84">
        <v>0.8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22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20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21</v>
      </c>
      <c r="B38" s="18" t="s">
        <v>21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23</v>
      </c>
      <c r="B39" s="18" t="s">
        <v>24</v>
      </c>
      <c r="C39" s="35"/>
      <c r="D39" s="18" t="s">
        <v>25</v>
      </c>
      <c r="E39" s="35"/>
      <c r="F39" s="18" t="s">
        <v>26</v>
      </c>
      <c r="G39" s="18" t="s">
        <v>27</v>
      </c>
      <c r="H39" s="35"/>
      <c r="I39" s="22"/>
      <c r="J39" s="22"/>
      <c r="K39" s="18" t="s">
        <v>28</v>
      </c>
      <c r="L39" s="38"/>
      <c r="M39" s="18" t="s">
        <v>29</v>
      </c>
      <c r="N39" s="18" t="s">
        <v>30</v>
      </c>
      <c r="O39" s="18" t="s">
        <v>31</v>
      </c>
      <c r="P39" s="18" t="s">
        <v>32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33</v>
      </c>
      <c r="D40" s="18" t="s">
        <v>34</v>
      </c>
      <c r="E40" s="18" t="s">
        <v>35</v>
      </c>
      <c r="F40" s="18" t="s">
        <v>36</v>
      </c>
      <c r="G40" s="18" t="s">
        <v>37</v>
      </c>
      <c r="H40" s="18" t="s">
        <v>38</v>
      </c>
      <c r="I40" s="18" t="s">
        <v>39</v>
      </c>
      <c r="J40" s="18" t="s">
        <v>40</v>
      </c>
      <c r="K40" s="18" t="s">
        <v>41</v>
      </c>
      <c r="L40" s="18" t="s">
        <v>42</v>
      </c>
      <c r="M40" s="18" t="s">
        <v>43</v>
      </c>
      <c r="N40" s="18" t="s">
        <v>44</v>
      </c>
      <c r="O40" s="18" t="s">
        <v>45</v>
      </c>
      <c r="P40" s="18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44883</v>
      </c>
      <c r="C42" s="95" t="s">
        <v>454</v>
      </c>
      <c r="D42" s="95" t="s">
        <v>47</v>
      </c>
      <c r="E42" s="95" t="s">
        <v>48</v>
      </c>
      <c r="F42" s="99">
        <v>420</v>
      </c>
      <c r="G42" s="100">
        <v>36</v>
      </c>
      <c r="H42" s="128">
        <v>34.72</v>
      </c>
      <c r="I42" s="75">
        <f>(G42-H42)/(G42)*(-G42*100*P42)/100000</f>
        <v>-1.5360000000000016E-2</v>
      </c>
      <c r="J42" s="75">
        <f>I42+I43</f>
        <v>7.0200000000000054E-3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12</v>
      </c>
    </row>
    <row r="43" spans="1:36" s="102" customFormat="1" ht="30.75" customHeight="1" x14ac:dyDescent="0.35">
      <c r="A43" s="94">
        <v>44883</v>
      </c>
      <c r="C43" s="95" t="s">
        <v>455</v>
      </c>
      <c r="D43" s="95" t="s">
        <v>47</v>
      </c>
      <c r="E43" s="102" t="s">
        <v>49</v>
      </c>
      <c r="F43" s="99">
        <v>420</v>
      </c>
      <c r="G43" s="100">
        <v>27.1</v>
      </c>
      <c r="H43" s="129">
        <v>25.234999999999999</v>
      </c>
      <c r="I43" s="75">
        <f>(G43-H43)/(G43)*(-G43*100*P43)/100000</f>
        <v>2.2380000000000021E-2</v>
      </c>
      <c r="J43" s="78"/>
      <c r="N43" s="97">
        <v>0.216</v>
      </c>
      <c r="P43" s="102">
        <v>-12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44883</v>
      </c>
      <c r="C45" s="95" t="s">
        <v>456</v>
      </c>
      <c r="D45" s="95" t="s">
        <v>47</v>
      </c>
      <c r="E45" s="95" t="s">
        <v>48</v>
      </c>
      <c r="F45" s="99">
        <v>120</v>
      </c>
      <c r="G45" s="100">
        <v>14</v>
      </c>
      <c r="H45" s="128">
        <v>15.225000000000001</v>
      </c>
      <c r="I45" s="75">
        <f>(G45-H45)/(G45)*(-G45*100*P45)/100000</f>
        <v>3.0625000000000038E-2</v>
      </c>
      <c r="J45" s="75">
        <f>I45+I46</f>
        <v>1.3750000000000023E-2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25</v>
      </c>
    </row>
    <row r="46" spans="1:36" s="102" customFormat="1" ht="30.75" customHeight="1" x14ac:dyDescent="0.35">
      <c r="A46" s="94">
        <v>44883</v>
      </c>
      <c r="C46" s="95" t="s">
        <v>457</v>
      </c>
      <c r="D46" s="95" t="s">
        <v>47</v>
      </c>
      <c r="E46" s="102" t="s">
        <v>49</v>
      </c>
      <c r="F46" s="99">
        <v>120</v>
      </c>
      <c r="G46" s="100">
        <v>9.6999999999999993</v>
      </c>
      <c r="H46" s="129">
        <v>10.375</v>
      </c>
      <c r="I46" s="75">
        <f>(G46-H46)/(G46)*(-G46*100*P46)/100000</f>
        <v>-1.6875000000000015E-2</v>
      </c>
      <c r="J46" s="78"/>
      <c r="N46" s="97">
        <v>0.216</v>
      </c>
      <c r="P46" s="102">
        <v>-25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95" customFormat="1" ht="30.75" customHeight="1" x14ac:dyDescent="0.35">
      <c r="A48" s="94">
        <v>44883</v>
      </c>
      <c r="C48" s="95" t="s">
        <v>459</v>
      </c>
      <c r="D48" s="95" t="s">
        <v>54</v>
      </c>
      <c r="E48" s="95" t="s">
        <v>48</v>
      </c>
      <c r="F48" s="99">
        <v>94</v>
      </c>
      <c r="G48" s="100">
        <v>9</v>
      </c>
      <c r="H48" s="128">
        <v>12.25</v>
      </c>
      <c r="I48" s="75">
        <f>(G48-H48)/(G48)*(-G48*100*P48)/100000</f>
        <v>0.13</v>
      </c>
      <c r="J48" s="75">
        <f>I48+I49</f>
        <v>1.3999999999999985E-2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40</v>
      </c>
    </row>
    <row r="49" spans="1:16" s="102" customFormat="1" ht="30.75" customHeight="1" x14ac:dyDescent="0.35">
      <c r="A49" s="94">
        <v>44883</v>
      </c>
      <c r="C49" s="95" t="s">
        <v>460</v>
      </c>
      <c r="D49" s="95" t="s">
        <v>54</v>
      </c>
      <c r="E49" s="102" t="s">
        <v>49</v>
      </c>
      <c r="F49" s="99">
        <v>94</v>
      </c>
      <c r="G49" s="100">
        <v>6.4</v>
      </c>
      <c r="H49" s="129">
        <v>9.3000000000000007</v>
      </c>
      <c r="I49" s="75">
        <f>(G49-H49)/(G49)*(-G49*100*P49)/100000</f>
        <v>-0.11600000000000002</v>
      </c>
      <c r="J49" s="78"/>
      <c r="N49" s="97">
        <v>0.216</v>
      </c>
      <c r="P49" s="102">
        <v>-40</v>
      </c>
    </row>
    <row r="50" spans="1:16" s="102" customFormat="1" ht="30.75" customHeight="1" x14ac:dyDescent="0.35">
      <c r="A50" s="94"/>
      <c r="C50" s="95"/>
      <c r="D50" s="95"/>
      <c r="F50" s="99"/>
      <c r="G50" s="100"/>
      <c r="H50" s="132"/>
      <c r="I50" s="75"/>
      <c r="J50" s="78"/>
      <c r="N50" s="97"/>
    </row>
    <row r="51" spans="1:16" s="95" customFormat="1" ht="30.75" customHeight="1" x14ac:dyDescent="0.35">
      <c r="A51" s="94">
        <v>44886</v>
      </c>
      <c r="C51" s="95" t="s">
        <v>467</v>
      </c>
      <c r="D51" s="95" t="s">
        <v>54</v>
      </c>
      <c r="E51" s="95" t="s">
        <v>48</v>
      </c>
      <c r="F51" s="99">
        <v>95</v>
      </c>
      <c r="G51" s="100">
        <v>9</v>
      </c>
      <c r="H51" s="128">
        <v>11.25</v>
      </c>
      <c r="I51" s="75">
        <f>(G51-H51)/(G51)*(-G51*100*P51)/100000</f>
        <v>0.09</v>
      </c>
      <c r="J51" s="75">
        <f>I51+I52</f>
        <v>1.3000000000000039E-2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40</v>
      </c>
    </row>
    <row r="52" spans="1:16" s="102" customFormat="1" ht="30.75" customHeight="1" x14ac:dyDescent="0.35">
      <c r="A52" s="94">
        <v>44886</v>
      </c>
      <c r="C52" s="95" t="s">
        <v>468</v>
      </c>
      <c r="D52" s="95" t="s">
        <v>54</v>
      </c>
      <c r="E52" s="102" t="s">
        <v>49</v>
      </c>
      <c r="F52" s="99">
        <v>95</v>
      </c>
      <c r="G52" s="100">
        <v>6.4</v>
      </c>
      <c r="H52" s="129">
        <v>8.3249999999999993</v>
      </c>
      <c r="I52" s="75">
        <f>(G52-H52)/(G52)*(-G52*100*P52)/100000</f>
        <v>-7.6999999999999957E-2</v>
      </c>
      <c r="J52" s="78"/>
      <c r="N52" s="97">
        <v>0.216</v>
      </c>
      <c r="P52" s="102">
        <v>-40</v>
      </c>
    </row>
    <row r="53" spans="1:16" s="102" customFormat="1" ht="30.75" customHeight="1" x14ac:dyDescent="0.35">
      <c r="A53" s="94"/>
      <c r="C53" s="95"/>
      <c r="D53" s="95"/>
      <c r="F53" s="99"/>
      <c r="G53" s="100"/>
      <c r="H53" s="132"/>
      <c r="I53" s="75"/>
      <c r="J53" s="78"/>
      <c r="N53" s="97"/>
    </row>
    <row r="54" spans="1:16" s="95" customFormat="1" ht="30.75" customHeight="1" x14ac:dyDescent="0.35">
      <c r="A54" s="94">
        <v>44888</v>
      </c>
      <c r="C54" s="95" t="s">
        <v>472</v>
      </c>
      <c r="D54" s="95" t="s">
        <v>54</v>
      </c>
      <c r="E54" s="95" t="s">
        <v>48</v>
      </c>
      <c r="F54" s="99">
        <v>96</v>
      </c>
      <c r="G54" s="100">
        <v>10</v>
      </c>
      <c r="H54" s="128">
        <v>10.275</v>
      </c>
      <c r="I54" s="75">
        <f>(G54-H54)/(G54)*(-G54*100*P54)/100000</f>
        <v>1.1000000000000013E-2</v>
      </c>
      <c r="J54" s="75">
        <f>I54+I55</f>
        <v>1.3000000000000041E-2</v>
      </c>
      <c r="K54" s="97">
        <v>0.1</v>
      </c>
      <c r="L54" s="98">
        <v>1</v>
      </c>
      <c r="M54" s="97">
        <v>0.1</v>
      </c>
      <c r="N54" s="96">
        <v>-0.2</v>
      </c>
      <c r="O54" s="101">
        <v>0.16</v>
      </c>
      <c r="P54" s="95">
        <v>40</v>
      </c>
    </row>
    <row r="55" spans="1:16" s="102" customFormat="1" ht="30.75" customHeight="1" x14ac:dyDescent="0.35">
      <c r="A55" s="94">
        <v>44888</v>
      </c>
      <c r="C55" s="95" t="s">
        <v>473</v>
      </c>
      <c r="D55" s="95" t="s">
        <v>54</v>
      </c>
      <c r="E55" s="102" t="s">
        <v>49</v>
      </c>
      <c r="F55" s="99">
        <v>96</v>
      </c>
      <c r="G55" s="100">
        <v>7.4</v>
      </c>
      <c r="H55" s="129">
        <v>7.35</v>
      </c>
      <c r="I55" s="75">
        <f>(G55-H55)/(G55)*(-G55*100*P55)/100000</f>
        <v>2.0000000000000282E-3</v>
      </c>
      <c r="J55" s="78"/>
      <c r="N55" s="97">
        <v>0.216</v>
      </c>
      <c r="P55" s="102">
        <v>-40</v>
      </c>
    </row>
    <row r="56" spans="1:16" s="102" customFormat="1" ht="30.75" customHeight="1" x14ac:dyDescent="0.35">
      <c r="A56" s="94"/>
      <c r="C56" s="95"/>
      <c r="D56" s="95"/>
      <c r="F56" s="99"/>
      <c r="G56" s="100"/>
      <c r="H56" s="132"/>
      <c r="I56" s="75"/>
      <c r="J56" s="78"/>
      <c r="N56" s="97"/>
    </row>
    <row r="57" spans="1:16" s="95" customFormat="1" ht="30.75" customHeight="1" x14ac:dyDescent="0.35">
      <c r="A57" s="94">
        <v>44886</v>
      </c>
      <c r="C57" s="95" t="s">
        <v>463</v>
      </c>
      <c r="D57" s="95" t="s">
        <v>47</v>
      </c>
      <c r="E57" s="95" t="s">
        <v>48</v>
      </c>
      <c r="F57" s="99">
        <v>77.5</v>
      </c>
      <c r="G57" s="100">
        <v>15</v>
      </c>
      <c r="H57" s="128">
        <v>14.324999999999999</v>
      </c>
      <c r="I57" s="75">
        <f>(G57-H57)/(G57)*(-G57*100*P57)/100000</f>
        <v>-1.6875000000000018E-2</v>
      </c>
      <c r="J57" s="75">
        <f>I57+I58</f>
        <v>8.1249999999999829E-3</v>
      </c>
      <c r="K57" s="97">
        <v>0.1</v>
      </c>
      <c r="L57" s="98">
        <v>1</v>
      </c>
      <c r="M57" s="97">
        <v>0.1</v>
      </c>
      <c r="N57" s="96">
        <v>-0.2</v>
      </c>
      <c r="O57" s="101">
        <v>0.16</v>
      </c>
      <c r="P57" s="95">
        <v>25</v>
      </c>
    </row>
    <row r="58" spans="1:16" s="102" customFormat="1" ht="30.75" customHeight="1" x14ac:dyDescent="0.35">
      <c r="A58" s="94">
        <v>44886</v>
      </c>
      <c r="C58" s="95" t="s">
        <v>464</v>
      </c>
      <c r="D58" s="95" t="s">
        <v>47</v>
      </c>
      <c r="E58" s="102" t="s">
        <v>49</v>
      </c>
      <c r="F58" s="99">
        <v>77.5</v>
      </c>
      <c r="G58" s="100">
        <v>10.6</v>
      </c>
      <c r="H58" s="129">
        <v>9.6</v>
      </c>
      <c r="I58" s="75">
        <f>(G58-H58)/(G58)*(-G58*100*P58)/100000</f>
        <v>2.5000000000000001E-2</v>
      </c>
      <c r="J58" s="78"/>
      <c r="N58" s="97">
        <v>0.216</v>
      </c>
      <c r="P58" s="102">
        <v>-25</v>
      </c>
    </row>
    <row r="59" spans="1:16" s="102" customFormat="1" ht="30.75" customHeight="1" x14ac:dyDescent="0.35">
      <c r="A59" s="94"/>
      <c r="C59" s="95"/>
      <c r="D59" s="95"/>
      <c r="F59" s="99"/>
      <c r="G59" s="100"/>
      <c r="H59" s="132"/>
      <c r="I59" s="75"/>
      <c r="J59" s="78"/>
      <c r="N59" s="97"/>
    </row>
    <row r="60" spans="1:16" s="95" customFormat="1" ht="30.75" customHeight="1" x14ac:dyDescent="0.35">
      <c r="A60" s="94">
        <v>44886</v>
      </c>
      <c r="C60" s="95" t="s">
        <v>465</v>
      </c>
      <c r="D60" s="95" t="s">
        <v>47</v>
      </c>
      <c r="E60" s="95" t="s">
        <v>48</v>
      </c>
      <c r="F60" s="99">
        <v>225</v>
      </c>
      <c r="G60" s="100">
        <v>59</v>
      </c>
      <c r="H60" s="128">
        <v>47.4</v>
      </c>
      <c r="I60" s="75">
        <f>(G60-H60)/(G60)*(-G60*100*P60)/100000</f>
        <v>-0.29000000000000004</v>
      </c>
      <c r="J60" s="75">
        <f>I60+I61</f>
        <v>1.0000000000000009E-2</v>
      </c>
      <c r="K60" s="97">
        <v>0.1</v>
      </c>
      <c r="L60" s="98">
        <v>1</v>
      </c>
      <c r="M60" s="97">
        <v>0.1</v>
      </c>
      <c r="N60" s="96">
        <v>-0.2</v>
      </c>
      <c r="O60" s="101">
        <v>0.16</v>
      </c>
      <c r="P60" s="95">
        <v>25</v>
      </c>
    </row>
    <row r="61" spans="1:16" s="102" customFormat="1" ht="30.75" customHeight="1" x14ac:dyDescent="0.35">
      <c r="A61" s="94">
        <v>44886</v>
      </c>
      <c r="C61" s="95" t="s">
        <v>466</v>
      </c>
      <c r="D61" s="95" t="s">
        <v>47</v>
      </c>
      <c r="E61" s="102" t="s">
        <v>49</v>
      </c>
      <c r="F61" s="99">
        <v>225</v>
      </c>
      <c r="G61" s="100">
        <v>54.65</v>
      </c>
      <c r="H61" s="129">
        <v>42.65</v>
      </c>
      <c r="I61" s="75">
        <f>(G61-H61)/(G61)*(-G61*100*P61)/100000</f>
        <v>0.30000000000000004</v>
      </c>
      <c r="J61" s="78"/>
      <c r="N61" s="97">
        <v>0.216</v>
      </c>
      <c r="P61" s="102">
        <v>-25</v>
      </c>
    </row>
    <row r="62" spans="1:16" s="102" customFormat="1" ht="30.75" customHeight="1" x14ac:dyDescent="0.35">
      <c r="A62" s="94"/>
      <c r="C62" s="95"/>
      <c r="D62" s="95"/>
      <c r="F62" s="99"/>
      <c r="G62" s="100"/>
      <c r="H62" s="132"/>
      <c r="I62" s="75"/>
      <c r="J62" s="78"/>
      <c r="N62" s="97"/>
    </row>
    <row r="63" spans="1:16" s="95" customFormat="1" ht="30.75" customHeight="1" x14ac:dyDescent="0.35">
      <c r="A63" s="94">
        <v>44888</v>
      </c>
      <c r="C63" s="95" t="s">
        <v>474</v>
      </c>
      <c r="D63" s="95" t="s">
        <v>47</v>
      </c>
      <c r="E63" s="95" t="s">
        <v>48</v>
      </c>
      <c r="F63" s="99">
        <v>150</v>
      </c>
      <c r="G63" s="100">
        <v>42</v>
      </c>
      <c r="H63" s="128">
        <v>44.075000000000003</v>
      </c>
      <c r="I63" s="75">
        <f>(G63-H63)/(G63)*(-G63*100*P63)/100000</f>
        <v>2.4900000000000033E-2</v>
      </c>
      <c r="J63" s="75">
        <f>I63+I64</f>
        <v>6.300000000000066E-3</v>
      </c>
      <c r="K63" s="97">
        <v>0.1</v>
      </c>
      <c r="L63" s="98">
        <v>1</v>
      </c>
      <c r="M63" s="97">
        <v>0.1</v>
      </c>
      <c r="N63" s="96">
        <v>-0.2</v>
      </c>
      <c r="O63" s="101">
        <v>0.16</v>
      </c>
      <c r="P63" s="95">
        <v>12</v>
      </c>
    </row>
    <row r="64" spans="1:16" s="102" customFormat="1" ht="30.75" customHeight="1" x14ac:dyDescent="0.35">
      <c r="A64" s="94">
        <v>44888</v>
      </c>
      <c r="C64" s="95" t="s">
        <v>475</v>
      </c>
      <c r="D64" s="95" t="s">
        <v>47</v>
      </c>
      <c r="E64" s="102" t="s">
        <v>49</v>
      </c>
      <c r="F64" s="99">
        <v>150</v>
      </c>
      <c r="G64" s="100">
        <v>33.200000000000003</v>
      </c>
      <c r="H64" s="129">
        <v>34.75</v>
      </c>
      <c r="I64" s="75">
        <f>(G64-H64)/(G64)*(-G64*100*P64)/100000</f>
        <v>-1.8599999999999967E-2</v>
      </c>
      <c r="J64" s="78"/>
      <c r="N64" s="97">
        <v>0.216</v>
      </c>
      <c r="P64" s="102">
        <v>-12</v>
      </c>
    </row>
    <row r="65" spans="1:255" s="102" customFormat="1" ht="30.75" customHeight="1" x14ac:dyDescent="0.35">
      <c r="A65" s="94"/>
      <c r="C65" s="95"/>
      <c r="D65" s="95"/>
      <c r="F65" s="99"/>
      <c r="G65" s="100"/>
      <c r="H65" s="117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34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4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4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33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77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440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445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441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447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444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439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442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443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448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446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442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449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451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94"/>
      <c r="B481" s="106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95" customFormat="1" ht="30.75" customHeight="1" x14ac:dyDescent="0.35">
      <c r="A482" s="94"/>
      <c r="B482" s="106"/>
      <c r="F482" s="99"/>
      <c r="G482" s="100"/>
      <c r="H482" s="74"/>
      <c r="I482" s="75"/>
      <c r="J482" s="75"/>
      <c r="K482" s="97"/>
      <c r="L482" s="98"/>
      <c r="M482" s="97"/>
      <c r="N482" s="96"/>
      <c r="O482" s="45"/>
    </row>
    <row r="483" spans="1:36" s="95" customFormat="1" ht="30.75" customHeight="1" x14ac:dyDescent="0.35">
      <c r="A483" s="94"/>
      <c r="B483" s="106"/>
      <c r="F483" s="99"/>
      <c r="G483" s="100"/>
      <c r="H483" s="74"/>
      <c r="I483" s="75"/>
      <c r="J483" s="75"/>
      <c r="K483" s="97"/>
      <c r="L483" s="98"/>
      <c r="M483" s="97"/>
      <c r="N483" s="96"/>
      <c r="O483" s="45"/>
    </row>
    <row r="484" spans="1:36" s="95" customFormat="1" ht="30.75" customHeight="1" x14ac:dyDescent="0.35">
      <c r="A484" s="105"/>
      <c r="B484" s="94"/>
      <c r="F484" s="99"/>
      <c r="G484" s="100"/>
      <c r="H484" s="74"/>
      <c r="I484" s="75"/>
      <c r="J484" s="75"/>
      <c r="K484" s="97"/>
      <c r="L484" s="98"/>
      <c r="M484" s="97"/>
      <c r="N484" s="96"/>
      <c r="O484" s="45"/>
    </row>
    <row r="485" spans="1:36" s="49" customFormat="1" ht="31" customHeight="1" x14ac:dyDescent="0.35">
      <c r="A485" s="50"/>
      <c r="B485" s="19"/>
      <c r="F485" s="51"/>
      <c r="G485" s="52"/>
      <c r="H485" s="43"/>
      <c r="I485" s="53"/>
      <c r="J485" s="30"/>
      <c r="K485" s="31"/>
      <c r="L485" s="32"/>
      <c r="M485" s="31"/>
      <c r="N485" s="30"/>
      <c r="O485" s="30"/>
    </row>
    <row r="486" spans="1:36" s="2" customFormat="1" ht="30.75" customHeight="1" x14ac:dyDescent="0.35">
      <c r="A486" s="5" t="s">
        <v>199</v>
      </c>
      <c r="B486" s="4"/>
      <c r="C486" s="13"/>
      <c r="D486" s="13"/>
      <c r="E486" s="3"/>
      <c r="F486" s="14"/>
      <c r="G486" s="63"/>
      <c r="H486" s="55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200</v>
      </c>
      <c r="B487" s="4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5" t="s">
        <v>201</v>
      </c>
      <c r="B488" s="4"/>
      <c r="C488" s="13"/>
      <c r="D488" s="13"/>
      <c r="E488" s="3"/>
      <c r="F488" s="14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5" t="s">
        <v>202</v>
      </c>
      <c r="B489" s="4"/>
      <c r="C489" s="13"/>
      <c r="D489" s="13"/>
      <c r="E489" s="3"/>
      <c r="F489" s="14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5" t="s">
        <v>203</v>
      </c>
      <c r="B490" s="19"/>
      <c r="C490" s="13"/>
      <c r="D490" s="13"/>
      <c r="E490" s="3"/>
      <c r="F490" s="14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19"/>
      <c r="C491" s="6"/>
      <c r="D491" s="6"/>
      <c r="E491" s="6"/>
      <c r="F491" s="11"/>
      <c r="G491" s="11"/>
      <c r="H491" s="3"/>
      <c r="I491" s="7"/>
      <c r="J491" s="7"/>
      <c r="K491" s="8"/>
      <c r="L491" s="9"/>
      <c r="M491" s="6"/>
      <c r="N491" s="20"/>
      <c r="O491" s="20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4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2"/>
      <c r="C499" s="6"/>
      <c r="D499" s="21"/>
      <c r="E499" s="6"/>
      <c r="F499" s="21"/>
      <c r="G499" s="6"/>
      <c r="H499" s="21"/>
      <c r="I499" s="6"/>
      <c r="J499" s="6"/>
      <c r="K499" s="21"/>
      <c r="L499" s="6"/>
      <c r="M499" s="21"/>
      <c r="N499" s="6"/>
      <c r="O499" s="6"/>
      <c r="P499" s="2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3"/>
      <c r="D500" s="22"/>
      <c r="E500" s="3"/>
      <c r="F500" s="22"/>
      <c r="G500" s="3"/>
      <c r="H500" s="22"/>
      <c r="I500" s="3"/>
      <c r="J500" s="3"/>
      <c r="K500" s="22"/>
      <c r="L500" s="3"/>
      <c r="M500" s="22"/>
      <c r="N500" s="3"/>
      <c r="O500" s="3"/>
      <c r="P500" s="22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21"/>
      <c r="E501" s="6"/>
      <c r="F501" s="21"/>
      <c r="G501" s="6"/>
      <c r="H501" s="21"/>
      <c r="I501" s="6"/>
      <c r="J501" s="6"/>
      <c r="K501" s="21"/>
      <c r="L501" s="6"/>
      <c r="M501" s="21"/>
      <c r="N501" s="6"/>
      <c r="O501" s="6"/>
      <c r="P501" s="2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5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66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21"/>
      <c r="S507" s="6"/>
      <c r="T507" s="21"/>
      <c r="U507" s="6"/>
      <c r="V507" s="21"/>
      <c r="W507" s="6"/>
      <c r="X507" s="21"/>
      <c r="Y507" s="6"/>
      <c r="Z507" s="21"/>
      <c r="AA507" s="6"/>
      <c r="AB507" s="21"/>
      <c r="AC507" s="6"/>
      <c r="AD507" s="21"/>
      <c r="AE507" s="6"/>
      <c r="AF507" s="21"/>
      <c r="AG507" s="6"/>
      <c r="AH507" s="21"/>
      <c r="AI507" s="6"/>
      <c r="AJ507" s="21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3"/>
      <c r="R508" s="22"/>
      <c r="S508" s="3"/>
      <c r="T508" s="22"/>
      <c r="U508" s="3"/>
      <c r="V508" s="22"/>
      <c r="W508" s="3"/>
      <c r="X508" s="22"/>
      <c r="Y508" s="3"/>
      <c r="Z508" s="22"/>
      <c r="AA508" s="3"/>
      <c r="AB508" s="22"/>
      <c r="AC508" s="3"/>
      <c r="AD508" s="22"/>
      <c r="AE508" s="3"/>
      <c r="AF508" s="22"/>
      <c r="AG508" s="3"/>
      <c r="AH508" s="22"/>
      <c r="AI508" s="3"/>
      <c r="AJ508" s="22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21"/>
      <c r="S509" s="6"/>
      <c r="T509" s="21"/>
      <c r="U509" s="6"/>
      <c r="V509" s="21"/>
      <c r="W509" s="6"/>
      <c r="X509" s="21"/>
      <c r="Y509" s="6"/>
      <c r="Z509" s="21"/>
      <c r="AA509" s="6"/>
      <c r="AB509" s="21"/>
      <c r="AC509" s="6"/>
      <c r="AD509" s="21"/>
      <c r="AE509" s="6"/>
      <c r="AF509" s="21"/>
      <c r="AG509" s="6"/>
      <c r="AH509" s="21"/>
      <c r="AI509" s="6"/>
      <c r="AJ509" s="21"/>
    </row>
    <row r="510" spans="1:36" s="2" customFormat="1" ht="30.75" customHeight="1" x14ac:dyDescent="0.35">
      <c r="A510" s="6"/>
      <c r="B510" s="21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</sheetData>
  <conditionalFormatting sqref="F72:F224 F485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2022-11-28T21:35:35Z</dcterms:modified>
</cp:coreProperties>
</file>