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2E4D0AB5-B0EE-894B-94BA-13198EDBAFE6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I56" i="1"/>
  <c r="I54" i="1"/>
  <c r="I53" i="1"/>
  <c r="I210" i="1"/>
  <c r="I209" i="1"/>
  <c r="I208" i="1"/>
  <c r="I207" i="1"/>
  <c r="I206" i="1"/>
  <c r="I51" i="1"/>
  <c r="I50" i="1"/>
  <c r="I48" i="1"/>
  <c r="I47" i="1"/>
  <c r="I205" i="1"/>
  <c r="I45" i="1"/>
  <c r="I44" i="1"/>
  <c r="I204" i="1"/>
  <c r="J56" i="1" l="1"/>
  <c r="J53" i="1"/>
  <c r="J50" i="1"/>
  <c r="J47" i="1"/>
  <c r="J4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B29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F11" i="1" l="1"/>
  <c r="I177" i="1"/>
  <c r="I176" i="1"/>
  <c r="I175" i="1"/>
  <c r="I174" i="1"/>
  <c r="I173" i="1" l="1"/>
  <c r="J173" i="1" s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 l="1"/>
  <c r="I148" i="1"/>
  <c r="I147" i="1" l="1"/>
  <c r="I146" i="1"/>
  <c r="I145" i="1"/>
  <c r="I144" i="1"/>
  <c r="I143" i="1"/>
  <c r="I141" i="1"/>
  <c r="I140" i="1"/>
  <c r="I139" i="1"/>
  <c r="I138" i="1"/>
  <c r="I137" i="1"/>
  <c r="F13" i="1" l="1"/>
  <c r="F17" i="1" s="1"/>
  <c r="I133" i="1" l="1"/>
  <c r="J133" i="1" s="1"/>
  <c r="F9" i="1" l="1"/>
  <c r="F15" i="1" s="1"/>
  <c r="I129" i="1"/>
  <c r="I128" i="1"/>
  <c r="I127" i="1"/>
  <c r="J127" i="1" s="1"/>
  <c r="I126" i="1"/>
  <c r="I125" i="1"/>
  <c r="I124" i="1"/>
  <c r="J130" i="1" l="1"/>
  <c r="J128" i="1"/>
  <c r="J126" i="1"/>
  <c r="J125" i="1"/>
  <c r="I123" i="1"/>
  <c r="I122" i="1" l="1"/>
  <c r="I121" i="1"/>
  <c r="I120" i="1"/>
  <c r="I119" i="1"/>
  <c r="I118" i="1"/>
  <c r="I117" i="1" l="1"/>
  <c r="O115" i="1" l="1"/>
  <c r="O116" i="1"/>
  <c r="I116" i="1"/>
  <c r="O114" i="1"/>
  <c r="I115" i="1"/>
  <c r="O112" i="1"/>
  <c r="O113" i="1"/>
  <c r="I114" i="1"/>
  <c r="I113" i="1" l="1"/>
  <c r="I112" i="1"/>
  <c r="O110" i="1"/>
  <c r="O111" i="1"/>
  <c r="I111" i="1"/>
  <c r="O109" i="1"/>
  <c r="I110" i="1"/>
  <c r="O108" i="1"/>
  <c r="I109" i="1"/>
  <c r="O107" i="1"/>
  <c r="I108" i="1"/>
  <c r="I107" i="1"/>
  <c r="O106" i="1" l="1"/>
  <c r="I106" i="1"/>
  <c r="O105" i="1"/>
  <c r="I105" i="1"/>
  <c r="O104" i="1"/>
  <c r="I104" i="1"/>
  <c r="O102" i="1"/>
  <c r="O103" i="1"/>
  <c r="I103" i="1"/>
  <c r="O101" i="1" l="1"/>
  <c r="I102" i="1"/>
  <c r="O96" i="1"/>
  <c r="O97" i="1"/>
  <c r="O98" i="1"/>
  <c r="O99" i="1"/>
  <c r="O100" i="1"/>
  <c r="I101" i="1"/>
  <c r="I100" i="1"/>
  <c r="I99" i="1"/>
  <c r="I98" i="1"/>
  <c r="O95" i="1"/>
  <c r="I97" i="1"/>
  <c r="I96" i="1"/>
  <c r="O93" i="1"/>
  <c r="O94" i="1"/>
  <c r="I95" i="1"/>
  <c r="I94" i="1"/>
  <c r="O92" i="1"/>
  <c r="I93" i="1"/>
  <c r="O91" i="1"/>
  <c r="I92" i="1"/>
  <c r="I91" i="1"/>
  <c r="O88" i="1"/>
  <c r="O89" i="1"/>
  <c r="O90" i="1"/>
  <c r="I90" i="1"/>
  <c r="O83" i="1"/>
  <c r="O84" i="1"/>
  <c r="O85" i="1"/>
  <c r="O86" i="1"/>
  <c r="O87" i="1"/>
  <c r="I89" i="1"/>
  <c r="I88" i="1"/>
  <c r="I87" i="1"/>
  <c r="I86" i="1" l="1"/>
  <c r="I85" i="1"/>
  <c r="I84" i="1" l="1"/>
  <c r="J84" i="1" s="1"/>
  <c r="I83" i="1"/>
  <c r="O82" i="1"/>
  <c r="I82" i="1"/>
  <c r="O80" i="1"/>
  <c r="O81" i="1"/>
  <c r="I81" i="1"/>
  <c r="O79" i="1"/>
  <c r="I80" i="1"/>
  <c r="O78" i="1"/>
  <c r="I79" i="1"/>
  <c r="O77" i="1"/>
  <c r="I78" i="1"/>
  <c r="O76" i="1"/>
  <c r="I77" i="1"/>
  <c r="O70" i="1"/>
  <c r="I70" i="1"/>
  <c r="O73" i="1"/>
  <c r="O74" i="1"/>
  <c r="O75" i="1"/>
  <c r="I76" i="1"/>
  <c r="I75" i="1"/>
  <c r="I74" i="1"/>
  <c r="I73" i="1"/>
  <c r="O72" i="1"/>
  <c r="I72" i="1"/>
  <c r="O71" i="1"/>
  <c r="I71" i="1"/>
  <c r="O69" i="1"/>
  <c r="I69" i="1"/>
  <c r="O68" i="1"/>
  <c r="J72" i="1" l="1"/>
  <c r="J71" i="1"/>
  <c r="J69" i="1"/>
  <c r="I68" i="1"/>
  <c r="J68" i="1" s="1"/>
  <c r="B8" i="3" l="1"/>
</calcChain>
</file>

<file path=xl/sharedStrings.xml><?xml version="1.0" encoding="utf-8"?>
<sst xmlns="http://schemas.openxmlformats.org/spreadsheetml/2006/main" count="546" uniqueCount="227">
  <si>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</si>
  <si>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</si>
  <si>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</si>
  <si>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</si>
  <si>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</si>
  <si>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</si>
  <si>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</si>
  <si>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</si>
  <si>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</si>
  <si>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</si>
  <si>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Current Capital at Risk</t>
  </si>
  <si>
    <t>Risk On</t>
  </si>
  <si>
    <t>Risk Off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</si>
  <si>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</si>
  <si>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</si>
  <si>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</si>
  <si>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</si>
  <si>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</si>
  <si>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</si>
  <si>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</si>
  <si>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</si>
  <si>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</si>
  <si>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</si>
  <si>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</si>
  <si>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</si>
  <si>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</si>
  <si>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</si>
  <si>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</si>
  <si>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</si>
  <si>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</si>
  <si>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</si>
  <si>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</si>
  <si>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</si>
  <si>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</si>
  <si>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</si>
  <si>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</si>
  <si>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</si>
  <si>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</si>
  <si>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</si>
  <si>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</si>
  <si>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</si>
  <si>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</si>
  <si>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</si>
  <si>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</si>
  <si>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</si>
  <si>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</si>
  <si>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</si>
  <si>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</si>
  <si>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</si>
  <si>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</si>
  <si>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</si>
  <si>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</si>
  <si>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</si>
  <si>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</si>
  <si>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</si>
  <si>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Broadcast Sent - Your QuickStats Summary</t>
  </si>
  <si>
    <t>(TLT) 1/$96-$99 call spread</t>
  </si>
  <si>
    <t>(AAPL) 1/$145-$155 put spread</t>
  </si>
  <si>
    <t>Closed Positions Since Inception January 1, 2023</t>
  </si>
  <si>
    <t>(TSLA) 1/$75-$80 call spread</t>
  </si>
  <si>
    <t>(GOLD) 1/$15.50-$16.50 call spread</t>
  </si>
  <si>
    <t>fixed income</t>
  </si>
  <si>
    <t>precious metals</t>
  </si>
  <si>
    <t>(BRKB) 1/$290-$300 call spread</t>
  </si>
  <si>
    <t>(TLT) 2/$95-$98 call spread</t>
  </si>
  <si>
    <t>(TLT) 1/$94-$97 call spread</t>
  </si>
  <si>
    <t>(WPM) 1/$36-$39 call spread</t>
  </si>
  <si>
    <t>(QQQ) 2/$300-$310 put spread</t>
  </si>
  <si>
    <t>equities</t>
  </si>
  <si>
    <t>(OXY) 2/$55 calls</t>
  </si>
  <si>
    <t>(TSLA) 2/$95-$100 call spread</t>
  </si>
  <si>
    <t>(QQQ) 2/$305-$315 put spread</t>
  </si>
  <si>
    <t>(TSLA) 2/$220-$230 put spread</t>
  </si>
  <si>
    <t>(AAPL) 2/$155-$160 put spread</t>
  </si>
  <si>
    <t>(TSLA) 2/$210-$220 put spread</t>
  </si>
  <si>
    <t>(TSLA) 2/$150-$160 call spread</t>
  </si>
  <si>
    <t>(TSLA) 2/$155-$165 call spread</t>
  </si>
  <si>
    <t>(TSLA) 3/$250-$260 put spread</t>
  </si>
  <si>
    <t>(TSLA) 3/$145-$155 call spread</t>
  </si>
  <si>
    <t>(TLT) 3/$92-$95 call spread</t>
  </si>
  <si>
    <t>(NVDA) 4/$270-$280 put spread</t>
  </si>
  <si>
    <t>(BAC) 4/$20-$23 call spread</t>
  </si>
  <si>
    <t>(SCHW) 4/$30-$35 call spread</t>
  </si>
  <si>
    <t>(JPM) 4/$105-$115 call spread</t>
  </si>
  <si>
    <t>(NVDA) 3/$260-$270 put spread</t>
  </si>
  <si>
    <t>(TSLA) 4/$250-$260 put spread</t>
  </si>
  <si>
    <t>(IBKR) 4/$60-$65 call spread</t>
  </si>
  <si>
    <t>(MS) 4/$65-$70 call spread</t>
  </si>
  <si>
    <t>(TLT) 4/$113-$116 put spread</t>
  </si>
  <si>
    <t>(TLT) 4/$114-$117 put spread</t>
  </si>
  <si>
    <t>(BRK/B) 4/$260-$270 call spread</t>
  </si>
  <si>
    <t>(FCX) 4/$30-$33 call spread</t>
  </si>
  <si>
    <t>commodities</t>
  </si>
  <si>
    <t>(TLT) 4/$96-$99 call spread</t>
  </si>
  <si>
    <t>(TLT) 5/$98-$101 call spread</t>
  </si>
  <si>
    <t>(TLT) 5/$97-$100 call spread</t>
  </si>
  <si>
    <t>(C) 4/$35-$40 call spread</t>
  </si>
  <si>
    <t>(QQQ) 5/$335-$345 put spread</t>
  </si>
  <si>
    <t>(TSLA) 4/$130-$140 calls spread</t>
  </si>
  <si>
    <t>(TSLA) 5/$220-$230 put spread</t>
  </si>
  <si>
    <t>(TSLA) 5/$110-$120 call spread</t>
  </si>
  <si>
    <t>(BA) 5/$170-$175 call sprerad</t>
  </si>
  <si>
    <t>(SPY) 5/$420-$430 put spread</t>
  </si>
  <si>
    <t>(TSLA) 6/$210-$220 put spread</t>
  </si>
  <si>
    <t>(FCX) 6/$32-$35 call spread</t>
  </si>
  <si>
    <t>(TSLA) 6/$120-$130 call spread</t>
  </si>
  <si>
    <t>(NVDA) 7/$350-$360 call spread</t>
  </si>
  <si>
    <t>(TSLA) 7/$180-$190 call spread</t>
  </si>
  <si>
    <t>(TLT) 8/$94-$87 call spread</t>
  </si>
  <si>
    <t>(TSLA) 10/$200 calls</t>
  </si>
  <si>
    <t>(TLT) 10/$89-$92 put spread</t>
  </si>
  <si>
    <t>(NVDA) 11/$370-$380 call spread</t>
  </si>
  <si>
    <t>(TLT) 11/$76-$79 call spread</t>
  </si>
  <si>
    <t>(BRK/B) 11/$300-$310 call spread</t>
  </si>
  <si>
    <t>(NVDA) 10/$370-$3.80 call spread</t>
  </si>
  <si>
    <t>(MSFT) 12/$320-$330 call spread</t>
  </si>
  <si>
    <t>(NLY) 12/$15-$16 call spread</t>
  </si>
  <si>
    <t>fixed Income</t>
  </si>
  <si>
    <t>(TLT) 12/$79-$82 call spread</t>
  </si>
  <si>
    <t>(CCJ) 12/$35-$38 call spread</t>
  </si>
  <si>
    <t>(CRM) 12/$185-$195 call spread</t>
  </si>
  <si>
    <t>(SNOW) 12/$135-$140 call spread</t>
  </si>
  <si>
    <t>(CAT) 12/$220-$230 call spread</t>
  </si>
  <si>
    <t>(TLT) 12/$95-$98 put spread</t>
  </si>
  <si>
    <t>(XOM) $97-$100 call spread</t>
  </si>
  <si>
    <t>(BRK/B) 12/$320-$330 calls spread</t>
  </si>
  <si>
    <t>(GOOGL) 12/$105-$110 calls spread</t>
  </si>
  <si>
    <t>2024 Year To date</t>
  </si>
  <si>
    <t>(NVDA) 2/$450-$460 call spread</t>
  </si>
  <si>
    <t>2024 unrealized</t>
  </si>
  <si>
    <t>December 8 2010 to</t>
  </si>
  <si>
    <t>December 30 2023 performance</t>
  </si>
  <si>
    <t>2024 realized</t>
  </si>
  <si>
    <t>(MSFT) 2/$330-$340 call spread</t>
  </si>
  <si>
    <t>(BA) 2/$190-$200 call spread</t>
  </si>
  <si>
    <t>(NVDA) 2/$460-$470 call spread</t>
  </si>
  <si>
    <t>(DAL) 2/$35-$38 call spread</t>
  </si>
  <si>
    <t>(V) 2/$240-$250 call spread</t>
  </si>
  <si>
    <t>(PANW) 2/$260-$270 call spread</t>
  </si>
  <si>
    <t>Since December 8 2010 inception</t>
  </si>
  <si>
    <t>(TLT) 2/$90 calls</t>
  </si>
  <si>
    <t>(SPY) 2/$485-$490 put spread</t>
  </si>
  <si>
    <t>(AMZN) 2/$130-$135  call spread</t>
  </si>
  <si>
    <t>(CCJ) 2/$38-$42 call spread</t>
  </si>
  <si>
    <t>(NVDA) 3/$600-$610 call spread</t>
  </si>
  <si>
    <t>(AMZN) 3/$155-$160 call spread</t>
  </si>
  <si>
    <t>(TLT) 4/$87-$90 call spread</t>
  </si>
  <si>
    <t>(TLT) 4/$100-$103 put spread</t>
  </si>
  <si>
    <t>(SNOW) $150-$155 Call spread</t>
  </si>
  <si>
    <t>(FCX) 4/$37-$40 call spread</t>
  </si>
  <si>
    <t>(XOM) 4/$100-$105 call spread</t>
  </si>
  <si>
    <t>(OXY) 4/$59-$62 call spread</t>
  </si>
  <si>
    <t>(WPM) 4/$39-$42 call spread</t>
  </si>
  <si>
    <t>(GLD) 4/$194-$197 call spread</t>
  </si>
  <si>
    <t>energy</t>
  </si>
  <si>
    <t>(TSLA) 4$140-$150 call spread</t>
  </si>
  <si>
    <t>(FCX) 4/$48-$51 put spread</t>
  </si>
  <si>
    <t>(NVDA) 5/$710-$720 call spread</t>
  </si>
  <si>
    <t>(TLT) 5/$82-$85 call spread</t>
  </si>
  <si>
    <t>(FCX) 5/$42-$45 call spread</t>
  </si>
  <si>
    <t>(NVDA) 5/$740-$750 call spread</t>
  </si>
  <si>
    <t>(META) 5/$360-$370 call spread</t>
  </si>
  <si>
    <t>(NVDA) 5/$960-$970 put spread</t>
  </si>
  <si>
    <t>(AAPL) 5/$185-$195 put spread</t>
  </si>
  <si>
    <t>(GLD) 5/$200-$205 call spread</t>
  </si>
  <si>
    <t>(AAPL) 6/$200-$210 put spread</t>
  </si>
  <si>
    <t>(NVDA) 5/$990-$990 put spread</t>
  </si>
  <si>
    <t>(SLV) 6/$21-$23 call spread</t>
  </si>
  <si>
    <t>(MSFT) 5/$330-$440 put spread</t>
  </si>
  <si>
    <t>(TLT) 6/$94-$97 put spread</t>
  </si>
  <si>
    <t>(GLD) 6/$207.50 - $212.50 call spread</t>
  </si>
  <si>
    <t>(AMZN) 6/$160-$170 call spread</t>
  </si>
  <si>
    <t>(SLV) 6/$23-$25 call spread</t>
  </si>
  <si>
    <t>(GLD) 7/$200-$205 call spread</t>
  </si>
  <si>
    <t>REITS</t>
  </si>
  <si>
    <t>(CCI) 8/$90-$95 call spread</t>
  </si>
  <si>
    <t>(NVDA) 8/$155-$160 put spread</t>
  </si>
  <si>
    <t>(DE) 8/$330-$340 call spread</t>
  </si>
  <si>
    <t>(IBKR) 8/$110-$115 call spread</t>
  </si>
  <si>
    <t>(JPM) 8/$190-$195 call spread</t>
  </si>
  <si>
    <t>(BRK/B) 8/$405-$415 call spread</t>
  </si>
  <si>
    <t>(TSLA) 8/$310-$320 put spread</t>
  </si>
  <si>
    <t>(SLV) 8/$23-$25 call spread</t>
  </si>
  <si>
    <t>(DHI) 8/$150-$155 call spread</t>
  </si>
  <si>
    <t>(TSLA) 8/$245-$255 put spread</t>
  </si>
  <si>
    <t>(NVDA) 8/$137-$140 put spread</t>
  </si>
  <si>
    <t>Algorithmic</t>
  </si>
  <si>
    <t>Alanalysis</t>
  </si>
  <si>
    <t>(NVDA) 8/$85-$90 call spread</t>
  </si>
  <si>
    <t>(IWM) 8/$202-$212 call spread</t>
  </si>
  <si>
    <t>(AMZN) 8/$150-$160 call spread</t>
  </si>
  <si>
    <t>(NVDA) 8/$70-$73 call spread</t>
  </si>
  <si>
    <t>(META) 8/$410-$430 call spread</t>
  </si>
  <si>
    <t>(MSFT) 8/$440-$450 put spread</t>
  </si>
  <si>
    <t>(AAPL) 8/$225-$235 put spread</t>
  </si>
  <si>
    <t>(DHI) 8/$185-$195 put spread</t>
  </si>
  <si>
    <t>(TSLA) 8/$150-$160 call spread</t>
  </si>
  <si>
    <t>(AAPL) 8/$160-$170 call spread</t>
  </si>
  <si>
    <t>(JPM) 8/$215-$225 put spread</t>
  </si>
  <si>
    <t>(DE) 8/$375-$385 put spread</t>
  </si>
  <si>
    <t>(GLD) 8/$210-$215 call spread</t>
  </si>
  <si>
    <t>(CAT) 8/$310-$320 call spread</t>
  </si>
  <si>
    <t>(TSLA) 8/$250-$260 put spread</t>
  </si>
  <si>
    <t>short</t>
  </si>
  <si>
    <t>(WPM) 10/$50-$55 call spread</t>
  </si>
  <si>
    <t>(GLD) 8/$215-$220 call spread</t>
  </si>
  <si>
    <t>(NEM) 10/$47-$50 call spread</t>
  </si>
  <si>
    <t>(CCJ) 10/$33-$36 call spread</t>
  </si>
  <si>
    <t>(NEM) 10/$47 calls</t>
  </si>
  <si>
    <t>(NEM) 10/$50 calls</t>
  </si>
  <si>
    <t>(TSLA) 10/$180-$190 call spread</t>
  </si>
  <si>
    <t>(DHI) 10/$165 calls</t>
  </si>
  <si>
    <t>(DHI) 10/$175 calls</t>
  </si>
  <si>
    <t>(DHI) 10/$165-$175 call spread</t>
  </si>
  <si>
    <t>(TSLA) 10/$200-$210 call spread</t>
  </si>
  <si>
    <t>(GLD) 8/$220-$225 call spread</t>
  </si>
  <si>
    <t>October Month to Date</t>
  </si>
  <si>
    <t xml:space="preserve">(TSLA) 10/$210 calls </t>
  </si>
  <si>
    <t>NO POSITIONS</t>
  </si>
  <si>
    <t>(TLT) $103-$106 put spread</t>
  </si>
  <si>
    <t>(TLT) $93-$96 call spread</t>
  </si>
  <si>
    <t>(TSLA) 10/$165-$175 call spread</t>
  </si>
  <si>
    <t>(TSLA) 10/$165 calls</t>
  </si>
  <si>
    <t xml:space="preserve">(TSLA) 10/$175 calls </t>
  </si>
  <si>
    <t>(JPM) 11/$195-$205 call spread</t>
  </si>
  <si>
    <t>(JPM) 11/$195 calls</t>
  </si>
  <si>
    <t>(JPM) 11/$205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</si>
</sst>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3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sz val="24"/>
      <color indexed="8"/>
      <name val="Helvetica Neue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4"/>
      <color indexed="8"/>
      <name val="Calibri"/>
      <family val="2"/>
    </font>
    <font>
      <b/>
      <sz val="30"/>
      <color indexed="8"/>
      <name val="Helvetica"/>
      <family val="2"/>
    </font>
    <font>
      <sz val="24"/>
      <color theme="1"/>
      <name val="Helvetica Neue"/>
      <family val="2"/>
    </font>
    <font>
      <b/>
      <sz val="24"/>
      <color indexed="8"/>
      <name val="Helvetica Neue"/>
      <family val="2"/>
    </font>
    <font>
      <sz val="14"/>
      <color rgb="FF232A31"/>
      <name val="Helvetica Neue"/>
      <family val="2"/>
    </font>
    <font>
      <b/>
      <sz val="24"/>
      <color theme="1"/>
      <name val="Helvetica"/>
      <family val="2"/>
    </font>
    <font>
      <b/>
      <u/>
      <sz val="24"/>
      <color rgb="FFFF0000"/>
      <name val="Helvetica"/>
      <family val="2"/>
    </font>
    <font>
      <b/>
      <sz val="24"/>
      <color rgb="FFFF0000"/>
      <name val="Helvetica"/>
      <family val="2"/>
    </font>
    <font>
      <sz val="20"/>
      <color rgb="FFFF0000"/>
      <name val="Calibri"/>
      <family val="2"/>
    </font>
    <font>
      <sz val="11"/>
      <color rgb="FFFF0000"/>
      <name val="Calibri"/>
      <family val="2"/>
    </font>
    <font>
      <b/>
      <sz val="28"/>
      <color indexed="8"/>
      <name val="Helvetica"/>
      <family val="2"/>
    </font>
    <font>
      <b/>
      <u/>
      <sz val="28"/>
      <color indexed="8"/>
      <name val="Helvetica"/>
      <family val="2"/>
    </font>
    <font>
      <sz val="24"/>
      <color indexed="8"/>
      <name val="Helvetica"/>
      <family val="2"/>
    </font>
    <font>
      <b/>
      <sz val="24"/>
      <color rgb="FF000000"/>
      <name val="Helvetica"/>
      <family val="2"/>
    </font>
    <font>
      <b/>
      <u/>
      <sz val="24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0" fontId="2" fillId="0" borderId="4" xfId="0" applyNumberFormat="1" applyFont="1" applyBorder="1"/>
    <xf numFmtId="10" fontId="6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5" xfId="0" applyNumberFormat="1" applyBorder="1"/>
    <xf numFmtId="171" fontId="0" fillId="0" borderId="3" xfId="0" applyNumberFormat="1" applyBorder="1"/>
    <xf numFmtId="10" fontId="0" fillId="0" borderId="4" xfId="0" applyNumberFormat="1" applyBorder="1"/>
    <xf numFmtId="168" fontId="2" fillId="0" borderId="2" xfId="0" applyNumberFormat="1" applyFont="1" applyBorder="1"/>
    <xf numFmtId="168" fontId="2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10" fontId="9" fillId="0" borderId="1" xfId="0" applyNumberFormat="1" applyFont="1" applyBorder="1" applyAlignment="1">
      <alignment horizontal="center"/>
    </xf>
    <xf numFmtId="10" fontId="12" fillId="0" borderId="0" xfId="1" applyNumberFormat="1" applyFont="1"/>
    <xf numFmtId="10" fontId="12" fillId="0" borderId="0" xfId="0" applyNumberFormat="1" applyFont="1"/>
    <xf numFmtId="14" fontId="15" fillId="0" borderId="0" xfId="0" applyNumberFormat="1" applyFont="1"/>
    <xf numFmtId="0" fontId="15" fillId="0" borderId="0" xfId="0" applyFont="1"/>
    <xf numFmtId="10" fontId="2" fillId="0" borderId="0" xfId="0" applyNumberFormat="1" applyFont="1"/>
    <xf numFmtId="10" fontId="15" fillId="0" borderId="0" xfId="0" applyNumberFormat="1" applyFont="1"/>
    <xf numFmtId="9" fontId="15" fillId="0" borderId="0" xfId="0" applyNumberFormat="1" applyFont="1"/>
    <xf numFmtId="172" fontId="15" fillId="0" borderId="0" xfId="0" applyNumberFormat="1" applyFont="1"/>
    <xf numFmtId="164" fontId="10" fillId="0" borderId="0" xfId="0" applyNumberFormat="1" applyFont="1"/>
    <xf numFmtId="0" fontId="2" fillId="0" borderId="0" xfId="0" applyFont="1"/>
    <xf numFmtId="16" fontId="15" fillId="0" borderId="0" xfId="0" applyNumberFormat="1" applyFont="1"/>
    <xf numFmtId="0" fontId="17" fillId="0" borderId="1" xfId="0" applyFont="1" applyBorder="1"/>
    <xf numFmtId="172" fontId="14" fillId="0" borderId="3" xfId="2" applyNumberFormat="1" applyFont="1" applyFill="1" applyBorder="1"/>
    <xf numFmtId="49" fontId="16" fillId="0" borderId="1" xfId="0" applyNumberFormat="1" applyFont="1" applyBorder="1"/>
    <xf numFmtId="14" fontId="18" fillId="0" borderId="1" xfId="0" applyNumberFormat="1" applyFont="1" applyBorder="1" applyAlignment="1">
      <alignment horizontal="center"/>
    </xf>
    <xf numFmtId="14" fontId="18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NumberFormat="1" applyBorder="1"/>
    <xf numFmtId="167" fontId="19" fillId="0" borderId="1" xfId="0" applyNumberFormat="1" applyFont="1" applyBorder="1" applyAlignment="1">
      <alignment horizontal="center"/>
    </xf>
    <xf numFmtId="14" fontId="2" fillId="0" borderId="3" xfId="0" applyNumberFormat="1" applyFont="1" applyBorder="1"/>
    <xf numFmtId="14" fontId="2" fillId="0" borderId="3" xfId="0" applyNumberFormat="1" applyFont="1" applyBorder="1" applyAlignment="1">
      <alignment horizontal="center"/>
    </xf>
    <xf numFmtId="10" fontId="14" fillId="0" borderId="0" xfId="0" applyNumberFormat="1" applyFont="1"/>
    <xf numFmtId="10" fontId="18" fillId="0" borderId="1" xfId="0" applyNumberFormat="1" applyFont="1" applyBorder="1"/>
    <xf numFmtId="16" fontId="20" fillId="0" borderId="0" xfId="0" applyNumberFormat="1" applyFont="1"/>
    <xf numFmtId="0" fontId="20" fillId="0" borderId="0" xfId="0" applyFont="1"/>
    <xf numFmtId="172" fontId="20" fillId="0" borderId="0" xfId="0" applyNumberFormat="1" applyFont="1"/>
    <xf numFmtId="10" fontId="10" fillId="0" borderId="0" xfId="1" applyNumberFormat="1" applyFont="1"/>
    <xf numFmtId="10" fontId="20" fillId="0" borderId="0" xfId="0" applyNumberFormat="1" applyFont="1"/>
    <xf numFmtId="9" fontId="20" fillId="0" borderId="0" xfId="0" applyNumberFormat="1" applyFont="1"/>
    <xf numFmtId="10" fontId="10" fillId="0" borderId="0" xfId="0" applyNumberFormat="1" applyFont="1"/>
    <xf numFmtId="165" fontId="14" fillId="0" borderId="0" xfId="2" applyFont="1"/>
    <xf numFmtId="1" fontId="21" fillId="0" borderId="0" xfId="2" applyNumberFormat="1" applyFont="1"/>
    <xf numFmtId="0" fontId="22" fillId="0" borderId="0" xfId="0" applyFont="1" applyFill="1"/>
    <xf numFmtId="0" fontId="0" fillId="0" borderId="1" xfId="0" applyFill="1" applyBorder="1"/>
    <xf numFmtId="0" fontId="14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10" fontId="14" fillId="0" borderId="1" xfId="0" applyNumberFormat="1" applyFont="1" applyBorder="1" applyAlignment="1">
      <alignment horizontal="center"/>
    </xf>
    <xf numFmtId="0" fontId="26" fillId="2" borderId="1" xfId="0" applyNumberFormat="1" applyFont="1" applyFill="1" applyBorder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10" fontId="14" fillId="0" borderId="6" xfId="0" applyNumberFormat="1" applyFont="1" applyFill="1" applyBorder="1"/>
    <xf numFmtId="0" fontId="14" fillId="0" borderId="6" xfId="0" applyFont="1" applyFill="1" applyBorder="1"/>
    <xf numFmtId="0" fontId="14" fillId="0" borderId="2" xfId="0" applyFont="1" applyFill="1" applyBorder="1"/>
    <xf numFmtId="171" fontId="14" fillId="0" borderId="3" xfId="0" applyNumberFormat="1" applyFont="1" applyBorder="1"/>
    <xf numFmtId="0" fontId="14" fillId="0" borderId="6" xfId="0" applyFont="1" applyBorder="1"/>
    <xf numFmtId="10" fontId="25" fillId="0" borderId="1" xfId="0" applyNumberFormat="1" applyFont="1" applyBorder="1" applyAlignment="1">
      <alignment horizontal="center"/>
    </xf>
    <xf numFmtId="0" fontId="27" fillId="0" borderId="0" xfId="0" applyNumberFormat="1" applyFont="1"/>
    <xf numFmtId="49" fontId="23" fillId="0" borderId="1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172" fontId="10" fillId="3" borderId="0" xfId="0" applyNumberFormat="1" applyFont="1" applyFill="1"/>
    <xf numFmtId="172" fontId="10" fillId="3" borderId="0" xfId="2" applyNumberFormat="1" applyFont="1" applyFill="1"/>
    <xf numFmtId="165" fontId="10" fillId="0" borderId="0" xfId="2" applyFont="1"/>
    <xf numFmtId="10" fontId="10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10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16" fontId="2" fillId="0" borderId="0" xfId="0" applyNumberFormat="1" applyFont="1"/>
    <xf numFmtId="10" fontId="18" fillId="0" borderId="1" xfId="1" applyNumberFormat="1" applyFont="1" applyBorder="1"/>
    <xf numFmtId="0" fontId="30" fillId="0" borderId="3" xfId="0" applyFont="1" applyBorder="1" applyAlignment="1">
      <alignment horizontal="left"/>
    </xf>
    <xf numFmtId="49" fontId="31" fillId="0" borderId="3" xfId="0" applyNumberFormat="1" applyFont="1" applyBorder="1" applyAlignment="1">
      <alignment horizontal="left"/>
    </xf>
    <xf numFmtId="49" fontId="32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left"/>
    </xf>
    <xf numFmtId="10" fontId="30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Sheet1!$B$18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AC0-8948-95C6-5394C6AA6C8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71F-E240-AF5E-03DC27C44347}"/>
              </c:ext>
            </c:extLst>
          </c:dPt>
          <c:val>
            <c:numRef>
              <c:f>Sheet1!$B$19:$B$26</c:f>
              <c:numCache>
                <c:formatCode>0.00%</c:formatCode>
                <c:ptCount val="8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12</xdr:row>
      <xdr:rowOff>166289</xdr:rowOff>
    </xdr:from>
    <xdr:to>
      <xdr:col>5</xdr:col>
      <xdr:colOff>0</xdr:colOff>
      <xdr:row>31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73"/>
  <sheetViews>
    <sheetView tabSelected="1" defaultGridColor="0" topLeftCell="B1" colorId="9" zoomScale="88" zoomScaleNormal="88" workbookViewId="0">
      <selection activeCell="F9" sqref="F9"/>
    </sheetView>
  </sheetViews>
  <sheetFormatPr baseColWidth="10" defaultColWidth="14.5" defaultRowHeight="15" customHeight="1" x14ac:dyDescent="0.2"/>
  <cols>
    <col min="1" max="1" width="68.5" style="1" customWidth="1"/>
    <col min="2" max="2" width="26.33203125" style="1" customWidth="1"/>
    <col min="3" max="3" width="58.164062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8" width="23.1640625" style="103" customWidth="1"/>
    <col min="9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8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89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41" customHeight="1" x14ac:dyDescent="0.4">
      <c r="A2" s="5"/>
      <c r="B2" s="4"/>
      <c r="C2" s="73">
        <v>45576</v>
      </c>
      <c r="D2" s="10" t="s">
        <v>2</v>
      </c>
      <c r="E2" s="3"/>
      <c r="F2" s="5" t="s">
        <v>3</v>
      </c>
      <c r="G2" s="11"/>
      <c r="H2" s="89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89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55</v>
      </c>
      <c r="C4" s="15"/>
      <c r="D4" s="13"/>
      <c r="E4" s="3"/>
      <c r="F4" s="14"/>
      <c r="G4" s="16" t="s">
        <v>5</v>
      </c>
      <c r="H4" s="90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3"/>
      <c r="B5" s="4"/>
      <c r="C5" s="15"/>
      <c r="D5" s="13"/>
      <c r="E5" s="3"/>
      <c r="F5" s="14"/>
      <c r="G5" s="16"/>
      <c r="H5" s="90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7" t="s">
        <v>6</v>
      </c>
      <c r="B6" s="18"/>
      <c r="C6" s="6"/>
      <c r="D6" s="6"/>
      <c r="E6" s="6"/>
      <c r="F6" s="77">
        <v>6.7663000000000002</v>
      </c>
      <c r="G6" s="5" t="s">
        <v>130</v>
      </c>
      <c r="H6" s="89"/>
      <c r="I6" s="7"/>
      <c r="J6" s="7"/>
      <c r="K6" s="8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7" t="s">
        <v>7</v>
      </c>
      <c r="B7" s="18"/>
      <c r="C7" s="6"/>
      <c r="D7" s="6"/>
      <c r="E7" s="6"/>
      <c r="F7" s="7"/>
      <c r="G7" s="5" t="s">
        <v>131</v>
      </c>
      <c r="H7" s="91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7"/>
      <c r="B8" s="18"/>
      <c r="C8" s="6"/>
      <c r="D8" s="6"/>
      <c r="E8" s="6"/>
      <c r="F8" s="7"/>
      <c r="G8" s="5"/>
      <c r="H8" s="91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7"/>
      <c r="B9" s="18"/>
      <c r="C9" s="6"/>
      <c r="D9" s="6"/>
      <c r="E9" s="6"/>
      <c r="F9" s="77">
        <f>F6+F17</f>
        <v>7.2023100000000007</v>
      </c>
      <c r="G9" s="5" t="s">
        <v>139</v>
      </c>
      <c r="H9" s="91"/>
      <c r="I9" s="7"/>
      <c r="J9" s="7"/>
      <c r="K9" s="8"/>
      <c r="L9" s="9"/>
      <c r="M9" s="6"/>
      <c r="N9" s="7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17"/>
      <c r="B10" s="18"/>
      <c r="C10" s="6"/>
      <c r="D10" s="6"/>
      <c r="E10" s="6"/>
      <c r="F10" s="7"/>
      <c r="G10" s="5"/>
      <c r="H10" s="91"/>
      <c r="I10" s="7"/>
      <c r="J10" s="7"/>
      <c r="K10" s="8"/>
      <c r="L10" s="9"/>
      <c r="M10" s="6"/>
      <c r="N10" s="7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17" t="s">
        <v>8</v>
      </c>
      <c r="B11" s="18"/>
      <c r="C11" s="6"/>
      <c r="D11" s="6"/>
      <c r="E11" s="6"/>
      <c r="F11" s="115">
        <f>SUM(J43:J64)</f>
        <v>1.9660000000000052E-2</v>
      </c>
      <c r="G11" s="5" t="s">
        <v>129</v>
      </c>
      <c r="H11" s="91"/>
      <c r="I11" s="7"/>
      <c r="J11" s="7"/>
      <c r="K11" s="8"/>
      <c r="L11" s="9"/>
      <c r="M11" s="6"/>
      <c r="N11" s="7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17"/>
      <c r="B12" s="18"/>
      <c r="C12" s="6"/>
      <c r="D12" s="6"/>
      <c r="E12" s="6"/>
      <c r="F12" s="7"/>
      <c r="G12" s="5"/>
      <c r="H12" s="91"/>
      <c r="I12" s="7"/>
      <c r="J12" s="7"/>
      <c r="K12" s="8"/>
      <c r="L12" s="9"/>
      <c r="M12" s="6"/>
      <c r="N12" s="7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7" t="s">
        <v>9</v>
      </c>
      <c r="B13" s="18"/>
      <c r="C13" s="6"/>
      <c r="D13" s="6"/>
      <c r="E13" s="6"/>
      <c r="F13" s="19">
        <f>SUM($J$137:J314)</f>
        <v>0.41635000000000011</v>
      </c>
      <c r="G13" s="5" t="s">
        <v>132</v>
      </c>
      <c r="H13" s="91"/>
      <c r="I13" s="7"/>
      <c r="J13" s="7"/>
      <c r="K13" s="8"/>
      <c r="L13" s="9"/>
      <c r="M13" s="6"/>
      <c r="N13" s="19"/>
      <c r="O13" s="1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3"/>
      <c r="B14" s="18"/>
      <c r="C14" s="6"/>
      <c r="D14" s="6"/>
      <c r="E14" s="6"/>
      <c r="F14" s="6"/>
      <c r="G14" s="6"/>
      <c r="H14" s="89"/>
      <c r="I14" s="7"/>
      <c r="J14" s="7"/>
      <c r="K14" s="8"/>
      <c r="L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10" t="s">
        <v>10</v>
      </c>
      <c r="B15" s="111"/>
      <c r="C15" s="6"/>
      <c r="D15" s="6"/>
      <c r="E15" s="6"/>
      <c r="F15" s="19">
        <f>F9-721.87%</f>
        <v>-1.6389999999999461E-2</v>
      </c>
      <c r="G15" s="5" t="s">
        <v>216</v>
      </c>
      <c r="H15" s="91"/>
      <c r="I15" s="7"/>
      <c r="J15" s="7"/>
      <c r="K15" s="8"/>
      <c r="L15" s="9"/>
      <c r="M15" s="6"/>
      <c r="N15" s="19"/>
      <c r="O15" s="1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12"/>
      <c r="B16" s="111"/>
      <c r="C16" s="6"/>
      <c r="D16" s="6"/>
      <c r="E16" s="6"/>
      <c r="F16" s="6"/>
      <c r="G16" s="6"/>
      <c r="H16" s="89"/>
      <c r="I16" s="7"/>
      <c r="J16" s="7"/>
      <c r="K16" s="8"/>
      <c r="L16" s="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13" t="s">
        <v>11</v>
      </c>
      <c r="B17" s="111"/>
      <c r="C17" s="6"/>
      <c r="D17" s="6"/>
      <c r="E17" s="6"/>
      <c r="F17" s="19">
        <f>F11+F13</f>
        <v>0.43601000000000018</v>
      </c>
      <c r="G17" s="5" t="s">
        <v>127</v>
      </c>
      <c r="H17" s="91"/>
      <c r="I17" s="7"/>
      <c r="J17" s="7"/>
      <c r="K17" s="8"/>
      <c r="L17" s="9"/>
      <c r="M17" s="6"/>
      <c r="N17" s="19"/>
      <c r="O17" s="1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13"/>
      <c r="B18" s="111"/>
      <c r="C18" s="6"/>
      <c r="D18" s="6"/>
      <c r="E18" s="6"/>
      <c r="F18" s="19"/>
      <c r="G18" s="5"/>
      <c r="H18" s="91"/>
      <c r="I18" s="7"/>
      <c r="J18" s="7"/>
      <c r="K18" s="8"/>
      <c r="L18" s="9"/>
      <c r="M18" s="6"/>
      <c r="N18" s="19"/>
      <c r="O18" s="19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16" t="s">
        <v>206</v>
      </c>
      <c r="B19" s="21">
        <v>0.1</v>
      </c>
      <c r="C19" s="6"/>
      <c r="D19" s="6"/>
      <c r="E19" s="6"/>
      <c r="F19" s="19"/>
      <c r="G19" s="5"/>
      <c r="H19" s="91"/>
      <c r="I19" s="7"/>
      <c r="J19" s="7"/>
      <c r="K19" s="8"/>
      <c r="L19" s="9"/>
      <c r="M19" s="6"/>
      <c r="N19" s="19"/>
      <c r="O19" s="19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16" t="s">
        <v>214</v>
      </c>
      <c r="B20" s="21">
        <v>0.1</v>
      </c>
      <c r="C20" s="6"/>
      <c r="D20" s="6"/>
      <c r="E20" s="6"/>
      <c r="F20" s="19"/>
      <c r="G20" s="5"/>
      <c r="H20" s="91"/>
      <c r="I20" s="7"/>
      <c r="J20" s="7"/>
      <c r="K20" s="8"/>
      <c r="L20" s="9"/>
      <c r="M20" s="6"/>
      <c r="N20" s="19"/>
      <c r="O20" s="19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16" t="s">
        <v>213</v>
      </c>
      <c r="B21" s="21">
        <v>0.1</v>
      </c>
      <c r="C21" s="6"/>
      <c r="D21" s="6"/>
      <c r="E21" s="6"/>
      <c r="F21" s="19"/>
      <c r="G21" s="5"/>
      <c r="H21" s="91"/>
      <c r="I21" s="7"/>
      <c r="J21" s="7"/>
      <c r="K21" s="8"/>
      <c r="L21" s="9"/>
      <c r="M21" s="6"/>
      <c r="N21" s="19"/>
      <c r="O21" s="19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16" t="s">
        <v>221</v>
      </c>
      <c r="B22" s="21">
        <v>0.1</v>
      </c>
      <c r="C22" s="6"/>
      <c r="D22" s="6"/>
      <c r="E22" s="6"/>
      <c r="F22" s="19"/>
      <c r="G22" s="5"/>
      <c r="H22" s="91"/>
      <c r="I22" s="7"/>
      <c r="J22" s="7"/>
      <c r="K22" s="8"/>
      <c r="L22" s="9"/>
      <c r="M22" s="6"/>
      <c r="N22" s="19"/>
      <c r="O22" s="19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16" t="s">
        <v>224</v>
      </c>
      <c r="B23" s="21">
        <v>0.1</v>
      </c>
      <c r="C23" s="6"/>
      <c r="D23" s="6"/>
      <c r="E23" s="6"/>
      <c r="F23" s="19"/>
      <c r="G23" s="5"/>
      <c r="H23" s="91"/>
      <c r="I23" s="7"/>
      <c r="J23" s="7"/>
      <c r="K23" s="8"/>
      <c r="L23" s="9"/>
      <c r="M23" s="6"/>
      <c r="N23" s="19"/>
      <c r="O23" s="19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17"/>
      <c r="B24" s="21"/>
      <c r="C24" s="6"/>
      <c r="D24" s="6"/>
      <c r="E24" s="6"/>
      <c r="F24" s="19"/>
      <c r="G24" s="5"/>
      <c r="H24" s="91"/>
      <c r="I24" s="7"/>
      <c r="J24" s="7"/>
      <c r="K24" s="8"/>
      <c r="L24" s="9"/>
      <c r="M24" s="6"/>
      <c r="N24" s="19"/>
      <c r="O24" s="19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18" t="s">
        <v>12</v>
      </c>
      <c r="B25" s="21"/>
      <c r="C25" s="7"/>
      <c r="D25" s="22"/>
      <c r="E25" s="6"/>
      <c r="F25" s="20"/>
      <c r="G25" s="6"/>
      <c r="H25" s="92"/>
      <c r="I25" s="6"/>
      <c r="J25" s="6"/>
      <c r="K25" s="20"/>
      <c r="L25" s="6"/>
      <c r="M25" s="20"/>
      <c r="N25" s="6"/>
      <c r="O25" s="6"/>
      <c r="P25" s="20"/>
      <c r="Q25" s="6"/>
      <c r="R25" s="20"/>
      <c r="S25" s="6"/>
      <c r="T25" s="20"/>
      <c r="U25" s="6"/>
      <c r="V25" s="20"/>
      <c r="W25" s="6"/>
      <c r="X25" s="20"/>
      <c r="Y25" s="6"/>
      <c r="Z25" s="20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18"/>
      <c r="B26" s="21"/>
      <c r="C26" s="7"/>
      <c r="D26" s="22"/>
      <c r="E26" s="6"/>
      <c r="F26" s="20"/>
      <c r="G26" s="6"/>
      <c r="H26" s="92"/>
      <c r="I26" s="6"/>
      <c r="J26" s="6"/>
      <c r="K26" s="20"/>
      <c r="L26" s="6"/>
      <c r="M26" s="20"/>
      <c r="N26" s="6"/>
      <c r="O26" s="6"/>
      <c r="P26" s="20"/>
      <c r="Q26" s="6"/>
      <c r="R26" s="20"/>
      <c r="S26" s="6"/>
      <c r="T26" s="20"/>
      <c r="U26" s="6"/>
      <c r="V26" s="20"/>
      <c r="W26" s="6"/>
      <c r="X26" s="20"/>
      <c r="Y26" s="6"/>
      <c r="Z26" s="20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71" t="s">
        <v>218</v>
      </c>
      <c r="B27" s="21">
        <v>0</v>
      </c>
      <c r="C27" s="6"/>
      <c r="D27" s="6"/>
      <c r="E27" s="6"/>
      <c r="F27" s="19"/>
      <c r="G27" s="5"/>
      <c r="H27" s="91"/>
      <c r="I27" s="7"/>
      <c r="J27" s="7"/>
      <c r="K27" s="8"/>
      <c r="L27" s="9"/>
      <c r="M27" s="6"/>
      <c r="N27" s="19"/>
      <c r="O27" s="19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.75" customHeight="1" x14ac:dyDescent="0.35">
      <c r="A28" s="119"/>
      <c r="B28" s="120"/>
      <c r="C28" s="7"/>
      <c r="D28" s="22"/>
      <c r="E28" s="6"/>
      <c r="F28" s="20"/>
      <c r="G28" s="6"/>
      <c r="H28" s="92"/>
      <c r="I28" s="6"/>
      <c r="J28" s="6"/>
      <c r="K28" s="20"/>
      <c r="L28" s="6"/>
      <c r="M28" s="20"/>
      <c r="N28" s="6"/>
      <c r="O28" s="6"/>
      <c r="P28" s="20"/>
      <c r="Q28" s="6"/>
      <c r="R28" s="20"/>
      <c r="S28" s="6"/>
      <c r="T28" s="20"/>
      <c r="U28" s="6"/>
      <c r="V28" s="20"/>
      <c r="W28" s="6"/>
      <c r="X28" s="20"/>
      <c r="Y28" s="6"/>
      <c r="Z28" s="20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3" customFormat="1" ht="30.75" customHeight="1" x14ac:dyDescent="0.35">
      <c r="A29" s="17" t="s">
        <v>13</v>
      </c>
      <c r="B29" s="21">
        <f>SUM(B19:B28)</f>
        <v>0.5</v>
      </c>
      <c r="C29" s="24"/>
      <c r="D29" s="24"/>
      <c r="E29" s="25"/>
      <c r="F29" s="26"/>
      <c r="G29" s="27"/>
      <c r="H29" s="93"/>
      <c r="I29" s="28"/>
      <c r="J29" s="28"/>
      <c r="K29" s="29"/>
      <c r="L29" s="30"/>
    </row>
    <row r="30" spans="1:36" s="23" customFormat="1" ht="30.75" customHeight="1" x14ac:dyDescent="0.35">
      <c r="A30" s="17"/>
      <c r="B30" s="21"/>
      <c r="C30" s="24"/>
      <c r="D30" s="24"/>
      <c r="E30" s="25"/>
      <c r="F30" s="26"/>
      <c r="G30" s="27"/>
      <c r="H30" s="93"/>
      <c r="I30" s="28"/>
      <c r="J30" s="28"/>
      <c r="K30" s="29"/>
      <c r="L30" s="30"/>
    </row>
    <row r="31" spans="1:36" s="23" customFormat="1" ht="30.75" customHeight="1" x14ac:dyDescent="0.35">
      <c r="A31" s="121"/>
      <c r="B31" s="21"/>
      <c r="C31" s="24"/>
      <c r="D31" s="24"/>
      <c r="E31" s="25"/>
      <c r="F31" s="26"/>
      <c r="G31" s="27"/>
      <c r="H31" s="93"/>
      <c r="I31" s="28"/>
      <c r="J31" s="28"/>
      <c r="K31" s="29"/>
      <c r="L31" s="30"/>
    </row>
    <row r="32" spans="1:36" s="23" customFormat="1" ht="30.75" customHeight="1" x14ac:dyDescent="0.35">
      <c r="A32" s="17" t="s">
        <v>14</v>
      </c>
      <c r="B32" s="21">
        <v>0.5</v>
      </c>
      <c r="C32" s="24"/>
      <c r="D32" s="24"/>
      <c r="E32" s="25"/>
      <c r="F32" s="26"/>
      <c r="G32" s="27"/>
      <c r="H32" s="93"/>
      <c r="I32" s="28"/>
      <c r="J32" s="28"/>
      <c r="K32" s="29"/>
      <c r="L32" s="30"/>
    </row>
    <row r="33" spans="1:36" s="23" customFormat="1" ht="30.75" customHeight="1" x14ac:dyDescent="0.35">
      <c r="B33" s="21"/>
      <c r="C33" s="24"/>
      <c r="D33" s="24"/>
      <c r="E33" s="25"/>
      <c r="F33" s="26"/>
      <c r="G33" s="27"/>
      <c r="H33" s="93"/>
      <c r="I33" s="28"/>
      <c r="J33" s="28"/>
      <c r="K33" s="29"/>
      <c r="L33" s="30"/>
    </row>
    <row r="34" spans="1:36" s="23" customFormat="1" ht="30.75" customHeight="1" x14ac:dyDescent="0.35">
      <c r="A34" s="17"/>
      <c r="B34" s="21"/>
      <c r="C34" s="24"/>
      <c r="D34" s="24"/>
      <c r="E34" s="25"/>
      <c r="F34" s="26"/>
      <c r="G34" s="27"/>
      <c r="H34" s="93"/>
      <c r="I34" s="28"/>
      <c r="J34" s="28"/>
      <c r="K34" s="29"/>
      <c r="L34" s="30"/>
    </row>
    <row r="35" spans="1:36" s="23" customFormat="1" ht="30.75" customHeight="1" x14ac:dyDescent="0.3">
      <c r="A35" s="65"/>
      <c r="B35" s="32"/>
      <c r="C35" s="24"/>
      <c r="D35" s="24"/>
      <c r="E35" s="25"/>
      <c r="F35" s="26"/>
      <c r="G35" s="27"/>
      <c r="H35" s="93"/>
      <c r="I35" s="28"/>
      <c r="J35" s="28"/>
      <c r="K35" s="29"/>
      <c r="L35" s="30"/>
    </row>
    <row r="36" spans="1:36" s="2" customFormat="1" ht="30.75" customHeight="1" x14ac:dyDescent="0.35">
      <c r="B36" s="4"/>
      <c r="C36" s="13"/>
      <c r="D36" s="13"/>
      <c r="E36" s="3"/>
      <c r="F36" s="14"/>
      <c r="G36" s="11"/>
      <c r="H36" s="89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"/>
      <c r="B37" s="4"/>
      <c r="C37" s="16" t="s">
        <v>15</v>
      </c>
      <c r="D37" s="13"/>
      <c r="E37" s="3"/>
      <c r="F37" s="14"/>
      <c r="G37" s="11"/>
      <c r="H37" s="89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33"/>
      <c r="B38" s="4"/>
      <c r="C38" s="13"/>
      <c r="D38" s="13"/>
      <c r="E38" s="3"/>
      <c r="F38" s="14"/>
      <c r="G38" s="11"/>
      <c r="H38" s="89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17" t="s">
        <v>16</v>
      </c>
      <c r="B39" s="17" t="s">
        <v>16</v>
      </c>
      <c r="C39" s="33"/>
      <c r="D39" s="33"/>
      <c r="E39" s="33"/>
      <c r="F39" s="34"/>
      <c r="G39" s="34"/>
      <c r="H39" s="94"/>
      <c r="I39" s="21"/>
      <c r="J39" s="21"/>
      <c r="K39" s="35"/>
      <c r="L39" s="36"/>
      <c r="M39" s="17" t="s">
        <v>17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</row>
    <row r="40" spans="1:36" s="2" customFormat="1" ht="30.75" customHeight="1" x14ac:dyDescent="0.35">
      <c r="A40" s="17" t="s">
        <v>18</v>
      </c>
      <c r="B40" s="17" t="s">
        <v>19</v>
      </c>
      <c r="C40" s="33"/>
      <c r="D40" s="17" t="s">
        <v>20</v>
      </c>
      <c r="E40" s="33"/>
      <c r="F40" s="17" t="s">
        <v>21</v>
      </c>
      <c r="G40" s="17" t="s">
        <v>22</v>
      </c>
      <c r="H40" s="94"/>
      <c r="I40" s="21"/>
      <c r="J40" s="21"/>
      <c r="K40" s="17" t="s">
        <v>23</v>
      </c>
      <c r="L40" s="36"/>
      <c r="M40" s="17" t="s">
        <v>24</v>
      </c>
      <c r="N40" s="17" t="s">
        <v>186</v>
      </c>
      <c r="O40" s="17" t="s">
        <v>186</v>
      </c>
      <c r="P40" s="17" t="s">
        <v>27</v>
      </c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</row>
    <row r="41" spans="1:36" s="2" customFormat="1" ht="30.75" customHeight="1" x14ac:dyDescent="0.35">
      <c r="A41" s="37"/>
      <c r="B41" s="18"/>
      <c r="C41" s="17" t="s">
        <v>28</v>
      </c>
      <c r="D41" s="17" t="s">
        <v>29</v>
      </c>
      <c r="E41" s="17" t="s">
        <v>30</v>
      </c>
      <c r="F41" s="17" t="s">
        <v>31</v>
      </c>
      <c r="G41" s="17" t="s">
        <v>32</v>
      </c>
      <c r="H41" s="95" t="s">
        <v>33</v>
      </c>
      <c r="I41" s="17" t="s">
        <v>34</v>
      </c>
      <c r="J41" s="17" t="s">
        <v>35</v>
      </c>
      <c r="K41" s="17" t="s">
        <v>36</v>
      </c>
      <c r="L41" s="17" t="s">
        <v>37</v>
      </c>
      <c r="M41" s="17" t="s">
        <v>38</v>
      </c>
      <c r="N41" s="17" t="s">
        <v>187</v>
      </c>
      <c r="O41" s="17" t="s">
        <v>187</v>
      </c>
      <c r="P41" s="17" t="s">
        <v>41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</row>
    <row r="42" spans="1:36" s="72" customFormat="1" ht="30.75" customHeight="1" x14ac:dyDescent="0.35">
      <c r="A42" s="74"/>
      <c r="B42" s="75"/>
      <c r="C42" s="70"/>
      <c r="D42" s="70"/>
      <c r="E42" s="70"/>
      <c r="F42" s="70"/>
      <c r="G42" s="70"/>
      <c r="H42" s="96"/>
      <c r="I42" s="70"/>
      <c r="J42" s="70"/>
      <c r="K42" s="70"/>
      <c r="L42" s="70"/>
      <c r="M42" s="70"/>
      <c r="N42" s="70"/>
      <c r="O42" s="70"/>
      <c r="P42" s="70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</row>
    <row r="43" spans="1:36" s="63" customFormat="1" ht="30.75" customHeight="1" x14ac:dyDescent="0.35">
      <c r="A43" s="64"/>
      <c r="B43" s="114"/>
      <c r="C43" s="57"/>
      <c r="D43" s="57"/>
      <c r="F43" s="61"/>
      <c r="G43" s="62"/>
      <c r="H43" s="85"/>
      <c r="I43" s="54"/>
      <c r="J43" s="55"/>
      <c r="N43" s="59"/>
    </row>
    <row r="44" spans="1:36" s="57" customFormat="1" ht="30.75" customHeight="1" x14ac:dyDescent="0.35">
      <c r="A44" s="64">
        <v>45551</v>
      </c>
      <c r="B44" s="64"/>
      <c r="C44" s="57" t="s">
        <v>208</v>
      </c>
      <c r="D44" s="57" t="s">
        <v>62</v>
      </c>
      <c r="E44" s="57" t="s">
        <v>43</v>
      </c>
      <c r="F44" s="61">
        <v>50</v>
      </c>
      <c r="G44" s="62">
        <v>9</v>
      </c>
      <c r="H44" s="85">
        <v>9.2799999999999994</v>
      </c>
      <c r="I44" s="54">
        <f>(G44-H44)/(G44)*(-G44*100*P44)/100000</f>
        <v>1.3999999999999967E-2</v>
      </c>
      <c r="J44" s="54">
        <f>I44+I45</f>
        <v>1.1499999999999976E-2</v>
      </c>
      <c r="K44" s="59">
        <v>0.1</v>
      </c>
      <c r="L44" s="60">
        <v>1</v>
      </c>
      <c r="M44" s="59">
        <v>0.1</v>
      </c>
      <c r="N44" s="58">
        <v>-0.2</v>
      </c>
      <c r="O44" s="76">
        <v>0.16</v>
      </c>
      <c r="P44" s="57">
        <v>50</v>
      </c>
    </row>
    <row r="45" spans="1:36" s="63" customFormat="1" ht="30.75" customHeight="1" x14ac:dyDescent="0.35">
      <c r="A45" s="64">
        <v>45551</v>
      </c>
      <c r="B45" s="114"/>
      <c r="C45" s="57" t="s">
        <v>209</v>
      </c>
      <c r="D45" s="57" t="s">
        <v>62</v>
      </c>
      <c r="E45" s="63" t="s">
        <v>203</v>
      </c>
      <c r="F45" s="61">
        <v>50</v>
      </c>
      <c r="G45" s="62">
        <v>6.75</v>
      </c>
      <c r="H45" s="85">
        <v>6.8</v>
      </c>
      <c r="I45" s="54">
        <f>(G45-H45)/(G45)*(-G45*100*P45)/100000</f>
        <v>-2.4999999999999909E-3</v>
      </c>
      <c r="J45" s="55"/>
      <c r="N45" s="59">
        <v>0.216</v>
      </c>
      <c r="P45" s="63">
        <v>-50</v>
      </c>
    </row>
    <row r="46" spans="1:36" s="63" customFormat="1" ht="30.75" customHeight="1" x14ac:dyDescent="0.35">
      <c r="A46" s="64"/>
      <c r="B46" s="114"/>
      <c r="C46" s="57"/>
      <c r="D46" s="57"/>
      <c r="F46" s="61"/>
      <c r="G46" s="62"/>
      <c r="H46" s="85"/>
      <c r="I46" s="54"/>
      <c r="J46" s="55"/>
      <c r="N46" s="59"/>
    </row>
    <row r="47" spans="1:36" s="57" customFormat="1" ht="30.75" customHeight="1" x14ac:dyDescent="0.35">
      <c r="A47" s="64">
        <v>45553</v>
      </c>
      <c r="B47" s="64"/>
      <c r="C47" s="57" t="s">
        <v>211</v>
      </c>
      <c r="D47" s="57" t="s">
        <v>42</v>
      </c>
      <c r="E47" s="57" t="s">
        <v>43</v>
      </c>
      <c r="F47" s="61">
        <v>155</v>
      </c>
      <c r="G47" s="62">
        <v>31</v>
      </c>
      <c r="H47" s="85">
        <v>19.100000000000001</v>
      </c>
      <c r="I47" s="54">
        <f>(G47-H47)/(G47)*(-G47*100*P47)/100000</f>
        <v>-0.14280000000000001</v>
      </c>
      <c r="J47" s="54">
        <f>I47+I48</f>
        <v>1.0799999999999976E-2</v>
      </c>
      <c r="K47" s="59">
        <v>0.1</v>
      </c>
      <c r="L47" s="60">
        <v>1</v>
      </c>
      <c r="M47" s="59">
        <v>0.1</v>
      </c>
      <c r="N47" s="58">
        <v>-0.2</v>
      </c>
      <c r="O47" s="76">
        <v>0.16</v>
      </c>
      <c r="P47" s="57">
        <v>12</v>
      </c>
    </row>
    <row r="48" spans="1:36" s="63" customFormat="1" ht="30.75" customHeight="1" x14ac:dyDescent="0.35">
      <c r="A48" s="64">
        <v>45553</v>
      </c>
      <c r="B48" s="114"/>
      <c r="C48" s="57" t="s">
        <v>212</v>
      </c>
      <c r="D48" s="57" t="s">
        <v>42</v>
      </c>
      <c r="E48" s="63" t="s">
        <v>203</v>
      </c>
      <c r="F48" s="61">
        <v>155</v>
      </c>
      <c r="G48" s="62">
        <v>22.2</v>
      </c>
      <c r="H48" s="85">
        <v>9.4</v>
      </c>
      <c r="I48" s="54">
        <f>(G48-H48)/(G48)*(-G48*100*P48)/100000</f>
        <v>0.15359999999999999</v>
      </c>
      <c r="J48" s="55"/>
      <c r="N48" s="59">
        <v>0.216</v>
      </c>
      <c r="P48" s="63">
        <v>-12</v>
      </c>
    </row>
    <row r="49" spans="1:255" s="63" customFormat="1" ht="30.75" customHeight="1" x14ac:dyDescent="0.35">
      <c r="A49" s="64"/>
      <c r="B49" s="114"/>
      <c r="C49" s="57"/>
      <c r="D49" s="57"/>
      <c r="F49" s="61"/>
      <c r="G49" s="62"/>
      <c r="H49" s="85"/>
      <c r="I49" s="54"/>
      <c r="J49" s="55"/>
      <c r="N49" s="59"/>
    </row>
    <row r="50" spans="1:255" s="57" customFormat="1" ht="30.75" customHeight="1" x14ac:dyDescent="0.35">
      <c r="A50" s="64">
        <v>45560</v>
      </c>
      <c r="B50" s="64"/>
      <c r="C50" s="57" t="s">
        <v>109</v>
      </c>
      <c r="D50" s="57" t="s">
        <v>42</v>
      </c>
      <c r="E50" s="57" t="s">
        <v>43</v>
      </c>
      <c r="F50" s="61">
        <v>210</v>
      </c>
      <c r="G50" s="62">
        <v>58</v>
      </c>
      <c r="H50" s="85">
        <v>18.75</v>
      </c>
      <c r="I50" s="54">
        <f>(G50-H50)/(G50)*(-G50*100*P50)/100000</f>
        <v>-0.47099999999999997</v>
      </c>
      <c r="J50" s="54">
        <f>I50+I51</f>
        <v>-8.9999999999999525E-3</v>
      </c>
      <c r="K50" s="59">
        <v>0.1</v>
      </c>
      <c r="L50" s="60">
        <v>1</v>
      </c>
      <c r="M50" s="59">
        <v>0.1</v>
      </c>
      <c r="N50" s="58">
        <v>-0.2</v>
      </c>
      <c r="O50" s="76">
        <v>0.16</v>
      </c>
      <c r="P50" s="57">
        <v>12</v>
      </c>
    </row>
    <row r="51" spans="1:255" s="63" customFormat="1" ht="30.75" customHeight="1" x14ac:dyDescent="0.35">
      <c r="A51" s="64">
        <v>45560</v>
      </c>
      <c r="B51" s="114"/>
      <c r="C51" s="57" t="s">
        <v>217</v>
      </c>
      <c r="D51" s="57" t="s">
        <v>42</v>
      </c>
      <c r="E51" s="63" t="s">
        <v>203</v>
      </c>
      <c r="F51" s="61">
        <v>210</v>
      </c>
      <c r="G51" s="62">
        <v>49.2</v>
      </c>
      <c r="H51" s="85">
        <v>10.7</v>
      </c>
      <c r="I51" s="54">
        <f>(G51-H51)/(G51)*(-G51*100*P51)/100000</f>
        <v>0.46200000000000002</v>
      </c>
      <c r="J51" s="55"/>
      <c r="N51" s="59">
        <v>0.216</v>
      </c>
      <c r="P51" s="63">
        <v>-12</v>
      </c>
    </row>
    <row r="52" spans="1:255" s="63" customFormat="1" ht="30.75" customHeight="1" x14ac:dyDescent="0.35">
      <c r="A52" s="64"/>
      <c r="B52" s="114"/>
      <c r="C52" s="57"/>
      <c r="D52" s="57"/>
      <c r="F52" s="61"/>
      <c r="G52" s="62"/>
      <c r="H52" s="85"/>
      <c r="I52" s="54"/>
      <c r="J52" s="55"/>
      <c r="N52" s="59"/>
    </row>
    <row r="53" spans="1:255" s="57" customFormat="1" ht="30.75" customHeight="1" x14ac:dyDescent="0.35">
      <c r="A53" s="64">
        <v>45576</v>
      </c>
      <c r="B53" s="64"/>
      <c r="C53" s="57" t="s">
        <v>222</v>
      </c>
      <c r="D53" s="57" t="s">
        <v>42</v>
      </c>
      <c r="E53" s="57" t="s">
        <v>43</v>
      </c>
      <c r="F53" s="61">
        <v>175</v>
      </c>
      <c r="G53" s="62">
        <v>57</v>
      </c>
      <c r="H53" s="85">
        <v>55.25</v>
      </c>
      <c r="I53" s="54">
        <f>(G53-H53)/(G53)*(-G53*100*P53)/100000</f>
        <v>-2.1000000000000001E-2</v>
      </c>
      <c r="J53" s="54">
        <f>I53+I54</f>
        <v>1.8000000000000654E-3</v>
      </c>
      <c r="K53" s="59">
        <v>0.1</v>
      </c>
      <c r="L53" s="60">
        <v>1</v>
      </c>
      <c r="M53" s="59">
        <v>0.1</v>
      </c>
      <c r="N53" s="58">
        <v>-0.2</v>
      </c>
      <c r="O53" s="76">
        <v>0.16</v>
      </c>
      <c r="P53" s="57">
        <v>12</v>
      </c>
    </row>
    <row r="54" spans="1:255" s="63" customFormat="1" ht="30.75" customHeight="1" x14ac:dyDescent="0.35">
      <c r="A54" s="64">
        <v>45576</v>
      </c>
      <c r="B54" s="114"/>
      <c r="C54" s="57" t="s">
        <v>223</v>
      </c>
      <c r="D54" s="57" t="s">
        <v>42</v>
      </c>
      <c r="E54" s="63" t="s">
        <v>203</v>
      </c>
      <c r="F54" s="61">
        <v>175</v>
      </c>
      <c r="G54" s="62">
        <v>48.2</v>
      </c>
      <c r="H54" s="85">
        <v>46.3</v>
      </c>
      <c r="I54" s="54">
        <f>(G54-H54)/(G54)*(-G54*100*P54)/100000</f>
        <v>2.2800000000000067E-2</v>
      </c>
      <c r="J54" s="55"/>
      <c r="N54" s="59">
        <v>0.216</v>
      </c>
      <c r="P54" s="63">
        <v>-12</v>
      </c>
    </row>
    <row r="55" spans="1:255" s="63" customFormat="1" ht="30.75" customHeight="1" x14ac:dyDescent="0.35">
      <c r="A55" s="64"/>
      <c r="B55" s="114"/>
      <c r="C55" s="57"/>
      <c r="D55" s="57"/>
      <c r="F55" s="61"/>
      <c r="G55" s="62"/>
      <c r="H55" s="85"/>
      <c r="I55" s="54"/>
      <c r="J55" s="55"/>
      <c r="N55" s="59"/>
    </row>
    <row r="56" spans="1:255" s="57" customFormat="1" ht="30.75" customHeight="1" x14ac:dyDescent="0.35">
      <c r="A56" s="64">
        <v>45576</v>
      </c>
      <c r="B56" s="64"/>
      <c r="C56" s="57" t="s">
        <v>225</v>
      </c>
      <c r="D56" s="57" t="s">
        <v>42</v>
      </c>
      <c r="E56" s="57" t="s">
        <v>43</v>
      </c>
      <c r="F56" s="61">
        <v>205</v>
      </c>
      <c r="G56" s="62">
        <v>30</v>
      </c>
      <c r="H56" s="85">
        <v>29.53</v>
      </c>
      <c r="I56" s="54">
        <f>(G56-H56)/(G56)*(-G56*100*P56)/100000</f>
        <v>-5.6399999999999862E-3</v>
      </c>
      <c r="J56" s="54">
        <f>I56+I57</f>
        <v>4.5599999999999885E-3</v>
      </c>
      <c r="K56" s="59">
        <v>0.1</v>
      </c>
      <c r="L56" s="60">
        <v>1</v>
      </c>
      <c r="M56" s="59">
        <v>0.1</v>
      </c>
      <c r="N56" s="58">
        <v>-0.2</v>
      </c>
      <c r="O56" s="76">
        <v>0.16</v>
      </c>
      <c r="P56" s="57">
        <v>12</v>
      </c>
    </row>
    <row r="57" spans="1:255" s="63" customFormat="1" ht="30.75" customHeight="1" x14ac:dyDescent="0.35">
      <c r="A57" s="64">
        <v>45576</v>
      </c>
      <c r="B57" s="114"/>
      <c r="C57" s="57" t="s">
        <v>226</v>
      </c>
      <c r="D57" s="57" t="s">
        <v>42</v>
      </c>
      <c r="E57" s="63" t="s">
        <v>203</v>
      </c>
      <c r="F57" s="61">
        <v>205</v>
      </c>
      <c r="G57" s="62">
        <v>21.2</v>
      </c>
      <c r="H57" s="85">
        <v>20.350000000000001</v>
      </c>
      <c r="I57" s="54">
        <f>(G57-H57)/(G57)*(-G57*100*P57)/100000</f>
        <v>1.0199999999999975E-2</v>
      </c>
      <c r="J57" s="55"/>
      <c r="N57" s="59">
        <v>0.216</v>
      </c>
      <c r="P57" s="63">
        <v>-12</v>
      </c>
    </row>
    <row r="58" spans="1:255" s="63" customFormat="1" ht="30.75" customHeight="1" x14ac:dyDescent="0.35">
      <c r="A58" s="64"/>
      <c r="B58" s="114"/>
      <c r="C58" s="57"/>
      <c r="D58" s="57"/>
      <c r="F58" s="61"/>
      <c r="G58" s="62"/>
      <c r="H58" s="85"/>
      <c r="I58" s="54"/>
      <c r="J58" s="55"/>
      <c r="N58" s="59"/>
    </row>
    <row r="59" spans="1:255" s="63" customFormat="1" ht="30.75" customHeight="1" x14ac:dyDescent="0.35">
      <c r="A59" s="64"/>
      <c r="B59" s="114"/>
      <c r="C59" s="57"/>
      <c r="D59" s="57"/>
      <c r="F59" s="61"/>
      <c r="G59" s="62"/>
      <c r="H59" s="85"/>
      <c r="I59" s="54"/>
      <c r="J59" s="55"/>
      <c r="N59" s="59"/>
    </row>
    <row r="60" spans="1:255" s="63" customFormat="1" ht="30.75" customHeight="1" x14ac:dyDescent="0.35">
      <c r="A60" s="56"/>
      <c r="C60" s="57"/>
      <c r="D60" s="57"/>
      <c r="F60" s="61"/>
      <c r="G60" s="62"/>
      <c r="H60" s="66"/>
      <c r="I60" s="54"/>
      <c r="J60" s="55"/>
      <c r="N60" s="59"/>
    </row>
    <row r="61" spans="1:255" s="38" customFormat="1" ht="31" customHeight="1" x14ac:dyDescent="0.35">
      <c r="A61" s="37"/>
      <c r="B61" s="18"/>
      <c r="C61" s="6"/>
      <c r="D61" s="6"/>
      <c r="E61" s="6"/>
      <c r="F61" s="39"/>
      <c r="G61" s="11"/>
      <c r="H61" s="97"/>
      <c r="I61" s="40"/>
      <c r="J61" s="7"/>
      <c r="K61" s="8"/>
      <c r="L61" s="9"/>
      <c r="M61" s="8"/>
      <c r="N61" s="7"/>
      <c r="O61" s="41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</row>
    <row r="62" spans="1:255" s="2" customFormat="1" ht="30.75" customHeight="1" x14ac:dyDescent="0.35">
      <c r="A62" s="3"/>
      <c r="B62" s="18"/>
      <c r="C62" s="67" t="s">
        <v>58</v>
      </c>
      <c r="D62" s="6"/>
      <c r="E62" s="6"/>
      <c r="F62" s="11"/>
      <c r="G62" s="11"/>
      <c r="H62" s="98"/>
      <c r="I62" s="7"/>
      <c r="J62" s="7"/>
      <c r="K62" s="8"/>
      <c r="L62" s="9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6"/>
      <c r="B63" s="18"/>
      <c r="C63" s="6"/>
      <c r="D63" s="6"/>
      <c r="E63" s="6"/>
      <c r="F63" s="11"/>
      <c r="G63" s="47"/>
      <c r="H63" s="99"/>
      <c r="I63" s="7"/>
      <c r="J63" s="7"/>
      <c r="K63" s="8"/>
      <c r="L63" s="9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17"/>
      <c r="B64" s="17"/>
      <c r="C64" s="33"/>
      <c r="D64" s="33"/>
      <c r="E64" s="33"/>
      <c r="F64" s="34"/>
      <c r="G64" s="34"/>
      <c r="H64" s="94"/>
      <c r="I64" s="21"/>
      <c r="J64" s="21"/>
      <c r="K64" s="35"/>
      <c r="L64" s="36"/>
      <c r="M64" s="17" t="s">
        <v>17</v>
      </c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s="2" customFormat="1" ht="30.75" customHeight="1" x14ac:dyDescent="0.35">
      <c r="A65" s="17" t="s">
        <v>16</v>
      </c>
      <c r="B65" s="17" t="s">
        <v>16</v>
      </c>
      <c r="C65" s="33"/>
      <c r="D65" s="17" t="s">
        <v>20</v>
      </c>
      <c r="E65" s="33"/>
      <c r="F65" s="17" t="s">
        <v>21</v>
      </c>
      <c r="G65" s="17" t="s">
        <v>22</v>
      </c>
      <c r="H65" s="94"/>
      <c r="I65" s="21"/>
      <c r="J65" s="21"/>
      <c r="K65" s="17" t="s">
        <v>23</v>
      </c>
      <c r="L65" s="36"/>
      <c r="M65" s="17" t="s">
        <v>24</v>
      </c>
      <c r="N65" s="17" t="s">
        <v>25</v>
      </c>
      <c r="O65" s="17" t="s">
        <v>26</v>
      </c>
      <c r="P65" s="17" t="s">
        <v>27</v>
      </c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</row>
    <row r="66" spans="1:36" s="2" customFormat="1" ht="30.75" customHeight="1" x14ac:dyDescent="0.35">
      <c r="A66" s="68" t="s">
        <v>18</v>
      </c>
      <c r="B66" s="68" t="s">
        <v>19</v>
      </c>
      <c r="C66" s="17" t="s">
        <v>28</v>
      </c>
      <c r="D66" s="17" t="s">
        <v>29</v>
      </c>
      <c r="E66" s="17" t="s">
        <v>30</v>
      </c>
      <c r="F66" s="17" t="s">
        <v>31</v>
      </c>
      <c r="G66" s="17" t="s">
        <v>32</v>
      </c>
      <c r="H66" s="104" t="s">
        <v>33</v>
      </c>
      <c r="I66" s="17" t="s">
        <v>34</v>
      </c>
      <c r="J66" s="17" t="s">
        <v>35</v>
      </c>
      <c r="K66" s="17" t="s">
        <v>36</v>
      </c>
      <c r="L66" s="17" t="s">
        <v>37</v>
      </c>
      <c r="M66" s="17" t="s">
        <v>38</v>
      </c>
      <c r="N66" s="17" t="s">
        <v>39</v>
      </c>
      <c r="O66" s="17" t="s">
        <v>40</v>
      </c>
      <c r="P66" s="17" t="s">
        <v>41</v>
      </c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</row>
    <row r="67" spans="1:36" s="72" customFormat="1" ht="30.75" customHeight="1" x14ac:dyDescent="0.35">
      <c r="A67" s="69"/>
      <c r="B67" s="69"/>
      <c r="C67" s="70"/>
      <c r="D67" s="70"/>
      <c r="E67" s="70"/>
      <c r="F67" s="70"/>
      <c r="G67" s="70"/>
      <c r="H67" s="105"/>
      <c r="I67" s="70"/>
      <c r="J67" s="70"/>
      <c r="K67" s="70"/>
      <c r="L67" s="70"/>
      <c r="M67" s="70"/>
      <c r="N67" s="70"/>
      <c r="O67" s="17"/>
      <c r="P67" s="70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</row>
    <row r="68" spans="1:36" s="57" customFormat="1" ht="30.75" customHeight="1" x14ac:dyDescent="0.35">
      <c r="A68" s="56">
        <v>44918</v>
      </c>
      <c r="B68" s="64">
        <v>44929</v>
      </c>
      <c r="C68" s="57" t="s">
        <v>57</v>
      </c>
      <c r="D68" s="57" t="s">
        <v>42</v>
      </c>
      <c r="E68" s="57" t="s">
        <v>43</v>
      </c>
      <c r="F68" s="61">
        <v>145</v>
      </c>
      <c r="G68" s="62">
        <v>9.8000000000000007</v>
      </c>
      <c r="H68" s="106">
        <v>9.9600000000000009</v>
      </c>
      <c r="I68" s="54">
        <f t="shared" ref="I68:I76" si="0">(G68-H68)/(G68)*(-G68*100*P68)/100000</f>
        <v>1.9200000000000018E-3</v>
      </c>
      <c r="J68" s="54">
        <f>I68+I69</f>
        <v>4.9920000000000006E-2</v>
      </c>
      <c r="K68" s="59">
        <v>0.1</v>
      </c>
      <c r="L68" s="60">
        <v>1</v>
      </c>
      <c r="M68" s="59">
        <v>0.1</v>
      </c>
      <c r="N68" s="58">
        <v>1.9E-3</v>
      </c>
      <c r="O68" s="109">
        <f t="shared" ref="O68:O116" si="1">N68*10</f>
        <v>1.9E-2</v>
      </c>
      <c r="P68" s="57">
        <v>12</v>
      </c>
    </row>
    <row r="69" spans="1:36" s="57" customFormat="1" ht="30.75" customHeight="1" x14ac:dyDescent="0.35">
      <c r="A69" s="56">
        <v>44930</v>
      </c>
      <c r="B69" s="64">
        <v>44938</v>
      </c>
      <c r="C69" s="57" t="s">
        <v>64</v>
      </c>
      <c r="D69" s="57" t="s">
        <v>61</v>
      </c>
      <c r="E69" s="57" t="s">
        <v>43</v>
      </c>
      <c r="F69" s="61">
        <v>99</v>
      </c>
      <c r="G69" s="62">
        <v>2.2999999999999998</v>
      </c>
      <c r="H69" s="106">
        <v>2.9</v>
      </c>
      <c r="I69" s="54">
        <f t="shared" si="0"/>
        <v>4.8000000000000001E-2</v>
      </c>
      <c r="J69" s="54">
        <f>I69+I71</f>
        <v>7.9999999999999988E-2</v>
      </c>
      <c r="K69" s="59">
        <v>0.1</v>
      </c>
      <c r="L69" s="60">
        <v>1</v>
      </c>
      <c r="M69" s="59">
        <v>0.1</v>
      </c>
      <c r="N69" s="58">
        <v>4.8000000000000001E-2</v>
      </c>
      <c r="O69" s="109">
        <f t="shared" si="1"/>
        <v>0.48</v>
      </c>
      <c r="P69" s="57">
        <v>80</v>
      </c>
    </row>
    <row r="70" spans="1:36" s="57" customFormat="1" ht="30.75" customHeight="1" x14ac:dyDescent="0.35">
      <c r="A70" s="56">
        <v>44943</v>
      </c>
      <c r="B70" s="64">
        <v>44945</v>
      </c>
      <c r="C70" s="57" t="s">
        <v>67</v>
      </c>
      <c r="D70" s="57" t="s">
        <v>68</v>
      </c>
      <c r="E70" s="57" t="s">
        <v>43</v>
      </c>
      <c r="F70" s="61">
        <v>290</v>
      </c>
      <c r="G70" s="62">
        <v>9.1999999999999993</v>
      </c>
      <c r="H70" s="106">
        <v>9.8000000000000007</v>
      </c>
      <c r="I70" s="54">
        <f>(G70-H70)/(G70)*(-G70*100*P70)/100000</f>
        <v>7.2000000000000172E-3</v>
      </c>
      <c r="J70" s="54">
        <v>7.1999999999999998E-3</v>
      </c>
      <c r="K70" s="59">
        <v>0.1</v>
      </c>
      <c r="L70" s="60">
        <v>1</v>
      </c>
      <c r="M70" s="59">
        <v>0.1</v>
      </c>
      <c r="N70" s="58">
        <v>7.1999999999999998E-3</v>
      </c>
      <c r="O70" s="109">
        <f t="shared" si="1"/>
        <v>7.1999999999999995E-2</v>
      </c>
      <c r="P70" s="57">
        <v>12</v>
      </c>
    </row>
    <row r="71" spans="1:36" s="57" customFormat="1" ht="30.75" customHeight="1" x14ac:dyDescent="0.35">
      <c r="A71" s="56">
        <v>44915</v>
      </c>
      <c r="B71" s="64">
        <v>44946</v>
      </c>
      <c r="C71" s="57" t="s">
        <v>65</v>
      </c>
      <c r="D71" s="57" t="s">
        <v>61</v>
      </c>
      <c r="E71" s="57" t="s">
        <v>43</v>
      </c>
      <c r="F71" s="61">
        <v>99</v>
      </c>
      <c r="G71" s="62">
        <v>2.6</v>
      </c>
      <c r="H71" s="106">
        <v>3</v>
      </c>
      <c r="I71" s="54">
        <f t="shared" si="0"/>
        <v>3.1999999999999994E-2</v>
      </c>
      <c r="J71" s="54">
        <f>I71+I72</f>
        <v>4.4499999999999998E-2</v>
      </c>
      <c r="K71" s="59">
        <v>0.1</v>
      </c>
      <c r="L71" s="60">
        <v>1</v>
      </c>
      <c r="M71" s="59">
        <v>0.1</v>
      </c>
      <c r="N71" s="58">
        <v>3.2000000000000001E-2</v>
      </c>
      <c r="O71" s="109">
        <f t="shared" si="1"/>
        <v>0.32</v>
      </c>
      <c r="P71" s="57">
        <v>80</v>
      </c>
    </row>
    <row r="72" spans="1:36" s="57" customFormat="1" ht="30.75" customHeight="1" x14ac:dyDescent="0.35">
      <c r="A72" s="56">
        <v>44929</v>
      </c>
      <c r="B72" s="64">
        <v>44946</v>
      </c>
      <c r="C72" s="57" t="s">
        <v>59</v>
      </c>
      <c r="D72" s="57" t="s">
        <v>42</v>
      </c>
      <c r="E72" s="57" t="s">
        <v>43</v>
      </c>
      <c r="F72" s="61">
        <v>80</v>
      </c>
      <c r="G72" s="62">
        <v>4.5</v>
      </c>
      <c r="H72" s="106">
        <v>5</v>
      </c>
      <c r="I72" s="54">
        <f t="shared" si="0"/>
        <v>1.2500000000000001E-2</v>
      </c>
      <c r="J72" s="54">
        <f t="shared" ref="J72" si="2">I72+I73</f>
        <v>4.9699999999999994E-2</v>
      </c>
      <c r="K72" s="59">
        <v>0.1</v>
      </c>
      <c r="L72" s="60">
        <v>1</v>
      </c>
      <c r="M72" s="59">
        <v>0.1</v>
      </c>
      <c r="N72" s="58">
        <v>1.2500000000000001E-2</v>
      </c>
      <c r="O72" s="109">
        <f t="shared" si="1"/>
        <v>0.125</v>
      </c>
      <c r="P72" s="57">
        <v>25</v>
      </c>
    </row>
    <row r="73" spans="1:36" s="57" customFormat="1" ht="30.75" customHeight="1" x14ac:dyDescent="0.35">
      <c r="A73" s="56">
        <v>44914</v>
      </c>
      <c r="B73" s="64">
        <v>44946</v>
      </c>
      <c r="C73" s="57" t="s">
        <v>56</v>
      </c>
      <c r="D73" s="57" t="s">
        <v>61</v>
      </c>
      <c r="E73" s="57" t="s">
        <v>43</v>
      </c>
      <c r="F73" s="61">
        <v>99</v>
      </c>
      <c r="G73" s="62">
        <v>2.0699999999999998</v>
      </c>
      <c r="H73" s="106">
        <v>3</v>
      </c>
      <c r="I73" s="54">
        <f t="shared" si="0"/>
        <v>3.7199999999999997E-2</v>
      </c>
      <c r="J73" s="54">
        <v>3.7199999999999997E-2</v>
      </c>
      <c r="K73" s="59">
        <v>0.1</v>
      </c>
      <c r="L73" s="60">
        <v>1</v>
      </c>
      <c r="M73" s="59">
        <v>0.1</v>
      </c>
      <c r="N73" s="58">
        <v>3.7199999999999997E-2</v>
      </c>
      <c r="O73" s="109">
        <f t="shared" si="1"/>
        <v>0.372</v>
      </c>
      <c r="P73" s="57">
        <v>40</v>
      </c>
    </row>
    <row r="74" spans="1:36" s="57" customFormat="1" ht="30.75" customHeight="1" x14ac:dyDescent="0.35">
      <c r="A74" s="56">
        <v>44929</v>
      </c>
      <c r="B74" s="64">
        <v>44946</v>
      </c>
      <c r="C74" s="57" t="s">
        <v>60</v>
      </c>
      <c r="D74" s="57" t="s">
        <v>62</v>
      </c>
      <c r="E74" s="57" t="s">
        <v>43</v>
      </c>
      <c r="F74" s="61">
        <v>16.5</v>
      </c>
      <c r="G74" s="62">
        <v>0.87</v>
      </c>
      <c r="H74" s="106">
        <v>1</v>
      </c>
      <c r="I74" s="54">
        <f t="shared" si="0"/>
        <v>1.5600000000000003E-2</v>
      </c>
      <c r="J74" s="54">
        <v>1.5599999999999999E-2</v>
      </c>
      <c r="K74" s="59">
        <v>0.1</v>
      </c>
      <c r="L74" s="60">
        <v>1</v>
      </c>
      <c r="M74" s="59">
        <v>0.1</v>
      </c>
      <c r="N74" s="58">
        <v>1.5599999999999999E-2</v>
      </c>
      <c r="O74" s="109">
        <f t="shared" si="1"/>
        <v>0.156</v>
      </c>
      <c r="P74" s="57">
        <v>120</v>
      </c>
    </row>
    <row r="75" spans="1:36" s="57" customFormat="1" ht="30.75" customHeight="1" x14ac:dyDescent="0.35">
      <c r="A75" s="56">
        <v>44930</v>
      </c>
      <c r="B75" s="64">
        <v>44946</v>
      </c>
      <c r="C75" s="57" t="s">
        <v>66</v>
      </c>
      <c r="D75" s="57" t="s">
        <v>62</v>
      </c>
      <c r="E75" s="57" t="s">
        <v>43</v>
      </c>
      <c r="F75" s="61">
        <v>39</v>
      </c>
      <c r="G75" s="62">
        <v>2.6</v>
      </c>
      <c r="H75" s="106">
        <v>3</v>
      </c>
      <c r="I75" s="54">
        <f t="shared" si="0"/>
        <v>1.5999999999999997E-2</v>
      </c>
      <c r="J75" s="54">
        <v>1.6E-2</v>
      </c>
      <c r="K75" s="59">
        <v>0.1</v>
      </c>
      <c r="L75" s="60">
        <v>1</v>
      </c>
      <c r="M75" s="59">
        <v>0.1</v>
      </c>
      <c r="N75" s="58">
        <v>1.6E-2</v>
      </c>
      <c r="O75" s="109">
        <f t="shared" si="1"/>
        <v>0.16</v>
      </c>
      <c r="P75" s="57">
        <v>40</v>
      </c>
    </row>
    <row r="76" spans="1:36" s="57" customFormat="1" ht="30.75" customHeight="1" x14ac:dyDescent="0.35">
      <c r="A76" s="56">
        <v>44930</v>
      </c>
      <c r="B76" s="64">
        <v>44946</v>
      </c>
      <c r="C76" s="57" t="s">
        <v>63</v>
      </c>
      <c r="D76" s="57" t="s">
        <v>62</v>
      </c>
      <c r="E76" s="57" t="s">
        <v>43</v>
      </c>
      <c r="F76" s="61">
        <v>290</v>
      </c>
      <c r="G76" s="62">
        <v>9</v>
      </c>
      <c r="H76" s="106">
        <v>10</v>
      </c>
      <c r="I76" s="54">
        <f t="shared" si="0"/>
        <v>1.7999999999999999E-2</v>
      </c>
      <c r="J76" s="54">
        <v>1.7999999999999999E-2</v>
      </c>
      <c r="K76" s="59">
        <v>0.1</v>
      </c>
      <c r="L76" s="60">
        <v>1</v>
      </c>
      <c r="M76" s="59">
        <v>0.1</v>
      </c>
      <c r="N76" s="58">
        <v>1.7999999999999999E-2</v>
      </c>
      <c r="O76" s="109">
        <f t="shared" si="1"/>
        <v>0.18</v>
      </c>
      <c r="P76" s="57">
        <v>18</v>
      </c>
    </row>
    <row r="77" spans="1:36" s="57" customFormat="1" ht="30.75" customHeight="1" x14ac:dyDescent="0.35">
      <c r="A77" s="56">
        <v>44943</v>
      </c>
      <c r="B77" s="64">
        <v>44950</v>
      </c>
      <c r="C77" s="57" t="s">
        <v>70</v>
      </c>
      <c r="D77" s="57" t="s">
        <v>68</v>
      </c>
      <c r="E77" s="57" t="s">
        <v>43</v>
      </c>
      <c r="F77" s="61">
        <v>100</v>
      </c>
      <c r="G77" s="62">
        <v>4.3</v>
      </c>
      <c r="H77" s="106">
        <v>4.8</v>
      </c>
      <c r="I77" s="54">
        <f t="shared" ref="I77:I83" si="3">(G77-H77)/(G77)*(-G77*100*P77)/100000</f>
        <v>1.2500000000000001E-2</v>
      </c>
      <c r="J77" s="54">
        <v>1.2500000000000001E-2</v>
      </c>
      <c r="K77" s="59">
        <v>0.1</v>
      </c>
      <c r="L77" s="60">
        <v>1</v>
      </c>
      <c r="M77" s="59">
        <v>0.1</v>
      </c>
      <c r="N77" s="58">
        <v>1.2500000000000001E-2</v>
      </c>
      <c r="O77" s="109">
        <f t="shared" si="1"/>
        <v>0.125</v>
      </c>
      <c r="P77" s="57">
        <v>25</v>
      </c>
    </row>
    <row r="78" spans="1:36" s="57" customFormat="1" ht="30.75" customHeight="1" x14ac:dyDescent="0.35">
      <c r="A78" s="56">
        <v>44944</v>
      </c>
      <c r="B78" s="64">
        <v>44952</v>
      </c>
      <c r="C78" s="57" t="s">
        <v>69</v>
      </c>
      <c r="D78" s="57" t="s">
        <v>68</v>
      </c>
      <c r="E78" s="57" t="s">
        <v>43</v>
      </c>
      <c r="F78" s="61">
        <v>60</v>
      </c>
      <c r="G78" s="62">
        <v>4.2</v>
      </c>
      <c r="H78" s="106">
        <v>4.75</v>
      </c>
      <c r="I78" s="54">
        <f t="shared" si="3"/>
        <v>1.3749999999999995E-2</v>
      </c>
      <c r="J78" s="54">
        <v>1.38E-2</v>
      </c>
      <c r="K78" s="59">
        <v>0.1</v>
      </c>
      <c r="L78" s="60">
        <v>1</v>
      </c>
      <c r="M78" s="59">
        <v>0.1</v>
      </c>
      <c r="N78" s="58">
        <v>1.38E-2</v>
      </c>
      <c r="O78" s="109">
        <f t="shared" si="1"/>
        <v>0.13800000000000001</v>
      </c>
      <c r="P78" s="57">
        <v>25</v>
      </c>
    </row>
    <row r="79" spans="1:36" s="57" customFormat="1" ht="30.75" customHeight="1" x14ac:dyDescent="0.35">
      <c r="A79" s="56">
        <v>44949</v>
      </c>
      <c r="B79" s="64">
        <v>44959</v>
      </c>
      <c r="C79" s="57" t="s">
        <v>71</v>
      </c>
      <c r="D79" s="57" t="s">
        <v>68</v>
      </c>
      <c r="E79" s="57" t="s">
        <v>43</v>
      </c>
      <c r="F79" s="61">
        <v>305</v>
      </c>
      <c r="G79" s="62">
        <v>9</v>
      </c>
      <c r="H79" s="106">
        <v>5.35</v>
      </c>
      <c r="I79" s="54">
        <f t="shared" si="3"/>
        <v>-4.3800000000000013E-2</v>
      </c>
      <c r="J79" s="54">
        <v>-4.3799999999999999E-2</v>
      </c>
      <c r="K79" s="59">
        <v>0.1</v>
      </c>
      <c r="L79" s="60">
        <v>1</v>
      </c>
      <c r="M79" s="59">
        <v>0.1</v>
      </c>
      <c r="N79" s="58">
        <v>-4.3799999999999999E-2</v>
      </c>
      <c r="O79" s="109">
        <f t="shared" si="1"/>
        <v>-0.438</v>
      </c>
      <c r="P79" s="57">
        <v>12</v>
      </c>
    </row>
    <row r="80" spans="1:36" s="57" customFormat="1" ht="30.75" customHeight="1" x14ac:dyDescent="0.35">
      <c r="A80" s="56">
        <v>44957</v>
      </c>
      <c r="B80" s="64">
        <v>44959</v>
      </c>
      <c r="C80" s="57" t="s">
        <v>73</v>
      </c>
      <c r="D80" s="57" t="s">
        <v>68</v>
      </c>
      <c r="E80" s="57" t="s">
        <v>43</v>
      </c>
      <c r="F80" s="61">
        <v>155</v>
      </c>
      <c r="G80" s="62">
        <v>4.3</v>
      </c>
      <c r="H80" s="106">
        <v>4.4000000000000004</v>
      </c>
      <c r="I80" s="54">
        <f t="shared" si="3"/>
        <v>2.5000000000000135E-3</v>
      </c>
      <c r="J80" s="54">
        <v>2.5000000000000001E-3</v>
      </c>
      <c r="K80" s="59">
        <v>0.1</v>
      </c>
      <c r="L80" s="60">
        <v>1</v>
      </c>
      <c r="M80" s="59">
        <v>0.1</v>
      </c>
      <c r="N80" s="58">
        <v>2.5000000000000001E-3</v>
      </c>
      <c r="O80" s="109">
        <f t="shared" si="1"/>
        <v>2.5000000000000001E-2</v>
      </c>
      <c r="P80" s="57">
        <v>25</v>
      </c>
    </row>
    <row r="81" spans="1:16" s="57" customFormat="1" ht="30.75" customHeight="1" x14ac:dyDescent="0.35">
      <c r="A81" s="56">
        <v>44957</v>
      </c>
      <c r="B81" s="64">
        <v>44965</v>
      </c>
      <c r="C81" s="57" t="s">
        <v>74</v>
      </c>
      <c r="D81" s="57" t="s">
        <v>68</v>
      </c>
      <c r="E81" s="57" t="s">
        <v>43</v>
      </c>
      <c r="F81" s="61">
        <v>210</v>
      </c>
      <c r="G81" s="62">
        <v>9.1</v>
      </c>
      <c r="H81" s="106">
        <v>8</v>
      </c>
      <c r="I81" s="54">
        <f t="shared" si="3"/>
        <v>-1.3199999999999995E-2</v>
      </c>
      <c r="J81" s="54">
        <v>-1.32E-2</v>
      </c>
      <c r="K81" s="59">
        <v>0.1</v>
      </c>
      <c r="L81" s="60">
        <v>1</v>
      </c>
      <c r="M81" s="59">
        <v>0.1</v>
      </c>
      <c r="N81" s="58">
        <v>-1.32E-2</v>
      </c>
      <c r="O81" s="109">
        <f t="shared" si="1"/>
        <v>-0.13200000000000001</v>
      </c>
      <c r="P81" s="57">
        <v>12</v>
      </c>
    </row>
    <row r="82" spans="1:16" s="57" customFormat="1" ht="30.75" customHeight="1" x14ac:dyDescent="0.35">
      <c r="A82" s="56">
        <v>44963</v>
      </c>
      <c r="B82" s="64">
        <v>44974</v>
      </c>
      <c r="C82" s="57" t="s">
        <v>75</v>
      </c>
      <c r="D82" s="57" t="s">
        <v>68</v>
      </c>
      <c r="E82" s="57" t="s">
        <v>43</v>
      </c>
      <c r="F82" s="61">
        <v>160</v>
      </c>
      <c r="G82" s="62">
        <v>9.1999999999999993</v>
      </c>
      <c r="H82" s="106">
        <v>10</v>
      </c>
      <c r="I82" s="54">
        <f t="shared" si="3"/>
        <v>9.6000000000000061E-3</v>
      </c>
      <c r="J82" s="54">
        <v>9.5999999999999992E-3</v>
      </c>
      <c r="K82" s="59">
        <v>0.1</v>
      </c>
      <c r="L82" s="60">
        <v>1</v>
      </c>
      <c r="M82" s="59">
        <v>0.1</v>
      </c>
      <c r="N82" s="58">
        <v>9.5999999999999992E-3</v>
      </c>
      <c r="O82" s="109">
        <f t="shared" si="1"/>
        <v>9.5999999999999988E-2</v>
      </c>
      <c r="P82" s="57">
        <v>12</v>
      </c>
    </row>
    <row r="83" spans="1:16" s="57" customFormat="1" ht="30.75" customHeight="1" x14ac:dyDescent="0.35">
      <c r="A83" s="56">
        <v>44964</v>
      </c>
      <c r="B83" s="64">
        <v>44974</v>
      </c>
      <c r="C83" s="57" t="s">
        <v>76</v>
      </c>
      <c r="D83" s="57" t="s">
        <v>68</v>
      </c>
      <c r="E83" s="57" t="s">
        <v>43</v>
      </c>
      <c r="F83" s="61">
        <v>165</v>
      </c>
      <c r="G83" s="62">
        <v>9</v>
      </c>
      <c r="H83" s="106">
        <v>10</v>
      </c>
      <c r="I83" s="54">
        <f t="shared" si="3"/>
        <v>1.2E-2</v>
      </c>
      <c r="J83" s="54">
        <v>1.2E-2</v>
      </c>
      <c r="K83" s="59">
        <v>0.1</v>
      </c>
      <c r="L83" s="60">
        <v>1</v>
      </c>
      <c r="M83" s="59">
        <v>0.1</v>
      </c>
      <c r="N83" s="58">
        <v>1.2E-2</v>
      </c>
      <c r="O83" s="109">
        <f t="shared" si="1"/>
        <v>0.12</v>
      </c>
      <c r="P83" s="57">
        <v>12</v>
      </c>
    </row>
    <row r="84" spans="1:16" s="57" customFormat="1" ht="30.75" customHeight="1" x14ac:dyDescent="0.35">
      <c r="A84" s="56">
        <v>44956</v>
      </c>
      <c r="B84" s="64">
        <v>44974</v>
      </c>
      <c r="C84" s="57" t="s">
        <v>72</v>
      </c>
      <c r="D84" s="57" t="s">
        <v>68</v>
      </c>
      <c r="E84" s="57" t="s">
        <v>43</v>
      </c>
      <c r="F84" s="61">
        <v>220</v>
      </c>
      <c r="G84" s="62">
        <v>8.9</v>
      </c>
      <c r="H84" s="106">
        <v>10</v>
      </c>
      <c r="I84" s="54">
        <f t="shared" ref="I84:I89" si="4">(G84-H84)/(G84)*(-G84*100*P84)/100000</f>
        <v>1.3199999999999995E-2</v>
      </c>
      <c r="J84" s="54">
        <f>I84+I85</f>
        <v>3.8199999999999998E-2</v>
      </c>
      <c r="K84" s="59">
        <v>0.1</v>
      </c>
      <c r="L84" s="60">
        <v>1</v>
      </c>
      <c r="M84" s="59">
        <v>0.1</v>
      </c>
      <c r="N84" s="58">
        <v>1.32E-2</v>
      </c>
      <c r="O84" s="109">
        <f t="shared" si="1"/>
        <v>0.13200000000000001</v>
      </c>
      <c r="P84" s="57">
        <v>12</v>
      </c>
    </row>
    <row r="85" spans="1:16" s="57" customFormat="1" ht="30.75" customHeight="1" x14ac:dyDescent="0.35">
      <c r="A85" s="56">
        <v>44978</v>
      </c>
      <c r="B85" s="64">
        <v>44985</v>
      </c>
      <c r="C85" s="57" t="s">
        <v>78</v>
      </c>
      <c r="D85" s="57" t="s">
        <v>68</v>
      </c>
      <c r="E85" s="57" t="s">
        <v>43</v>
      </c>
      <c r="F85" s="61">
        <v>155</v>
      </c>
      <c r="G85" s="62">
        <v>8.9</v>
      </c>
      <c r="H85" s="106">
        <v>9.9</v>
      </c>
      <c r="I85" s="54">
        <f t="shared" si="4"/>
        <v>2.5000000000000001E-2</v>
      </c>
      <c r="J85" s="54">
        <v>2.5000000000000001E-2</v>
      </c>
      <c r="K85" s="59">
        <v>0.1</v>
      </c>
      <c r="L85" s="60">
        <v>1</v>
      </c>
      <c r="M85" s="59">
        <v>0.1</v>
      </c>
      <c r="N85" s="58">
        <v>2.5000000000000001E-2</v>
      </c>
      <c r="O85" s="109">
        <f t="shared" si="1"/>
        <v>0.25</v>
      </c>
      <c r="P85" s="57">
        <v>25</v>
      </c>
    </row>
    <row r="86" spans="1:16" s="57" customFormat="1" ht="30.75" customHeight="1" x14ac:dyDescent="0.35">
      <c r="A86" s="56">
        <v>44978</v>
      </c>
      <c r="B86" s="64">
        <v>44991</v>
      </c>
      <c r="C86" s="57" t="s">
        <v>77</v>
      </c>
      <c r="D86" s="57" t="s">
        <v>68</v>
      </c>
      <c r="E86" s="57" t="s">
        <v>43</v>
      </c>
      <c r="F86" s="61">
        <v>250</v>
      </c>
      <c r="G86" s="62">
        <v>8.9</v>
      </c>
      <c r="H86" s="106">
        <v>9.9</v>
      </c>
      <c r="I86" s="54">
        <f t="shared" si="4"/>
        <v>2.5000000000000001E-2</v>
      </c>
      <c r="J86" s="54">
        <v>2.5000000000000001E-2</v>
      </c>
      <c r="K86" s="59">
        <v>0.1</v>
      </c>
      <c r="L86" s="60">
        <v>1</v>
      </c>
      <c r="M86" s="59">
        <v>0.1</v>
      </c>
      <c r="N86" s="58">
        <v>2.5000000000000001E-2</v>
      </c>
      <c r="O86" s="109">
        <f t="shared" si="1"/>
        <v>0.25</v>
      </c>
      <c r="P86" s="57">
        <v>25</v>
      </c>
    </row>
    <row r="87" spans="1:16" s="57" customFormat="1" ht="30.75" customHeight="1" x14ac:dyDescent="0.35">
      <c r="A87" s="56">
        <v>44978</v>
      </c>
      <c r="B87" s="64">
        <v>44994</v>
      </c>
      <c r="C87" s="57" t="s">
        <v>79</v>
      </c>
      <c r="D87" s="57" t="s">
        <v>61</v>
      </c>
      <c r="E87" s="57" t="s">
        <v>43</v>
      </c>
      <c r="F87" s="61">
        <v>95</v>
      </c>
      <c r="G87" s="62">
        <v>2.6</v>
      </c>
      <c r="H87" s="106">
        <v>2.95</v>
      </c>
      <c r="I87" s="54">
        <f t="shared" si="4"/>
        <v>1.4000000000000002E-2</v>
      </c>
      <c r="J87" s="54">
        <v>1.4E-2</v>
      </c>
      <c r="K87" s="59">
        <v>0.1</v>
      </c>
      <c r="L87" s="60">
        <v>1</v>
      </c>
      <c r="M87" s="59">
        <v>0.1</v>
      </c>
      <c r="N87" s="58">
        <v>1.4E-2</v>
      </c>
      <c r="O87" s="109">
        <f t="shared" si="1"/>
        <v>0.14000000000000001</v>
      </c>
      <c r="P87" s="57">
        <v>40</v>
      </c>
    </row>
    <row r="88" spans="1:16" s="57" customFormat="1" ht="30.75" customHeight="1" x14ac:dyDescent="0.35">
      <c r="A88" s="56">
        <v>44978</v>
      </c>
      <c r="B88" s="64">
        <v>44999</v>
      </c>
      <c r="C88" s="57" t="s">
        <v>84</v>
      </c>
      <c r="D88" s="57" t="s">
        <v>68</v>
      </c>
      <c r="E88" s="57" t="s">
        <v>43</v>
      </c>
      <c r="F88" s="61">
        <v>260</v>
      </c>
      <c r="G88" s="62">
        <v>8.8000000000000007</v>
      </c>
      <c r="H88" s="106">
        <v>9.9499999999999993</v>
      </c>
      <c r="I88" s="54">
        <f t="shared" si="4"/>
        <v>1.3799999999999984E-2</v>
      </c>
      <c r="J88" s="54">
        <v>1.38E-2</v>
      </c>
      <c r="K88" s="59">
        <v>0.1</v>
      </c>
      <c r="L88" s="60">
        <v>1</v>
      </c>
      <c r="M88" s="59">
        <v>0.1</v>
      </c>
      <c r="N88" s="58">
        <v>1.38E-2</v>
      </c>
      <c r="O88" s="109">
        <f t="shared" si="1"/>
        <v>0.13800000000000001</v>
      </c>
      <c r="P88" s="57">
        <v>12</v>
      </c>
    </row>
    <row r="89" spans="1:16" s="57" customFormat="1" ht="30.75" customHeight="1" x14ac:dyDescent="0.35">
      <c r="A89" s="56">
        <v>44991</v>
      </c>
      <c r="B89" s="64">
        <v>45000</v>
      </c>
      <c r="C89" s="57" t="s">
        <v>85</v>
      </c>
      <c r="D89" s="57" t="s">
        <v>68</v>
      </c>
      <c r="E89" s="57" t="s">
        <v>43</v>
      </c>
      <c r="F89" s="61">
        <v>250</v>
      </c>
      <c r="G89" s="62">
        <v>8.8000000000000007</v>
      </c>
      <c r="H89" s="106">
        <v>9.9</v>
      </c>
      <c r="I89" s="54">
        <f t="shared" si="4"/>
        <v>2.749999999999999E-2</v>
      </c>
      <c r="J89" s="54">
        <v>2.75E-2</v>
      </c>
      <c r="K89" s="59">
        <v>0.1</v>
      </c>
      <c r="L89" s="60">
        <v>1</v>
      </c>
      <c r="M89" s="59">
        <v>0.1</v>
      </c>
      <c r="N89" s="58">
        <v>2.75E-2</v>
      </c>
      <c r="O89" s="109">
        <f t="shared" si="1"/>
        <v>0.27500000000000002</v>
      </c>
      <c r="P89" s="57">
        <v>25</v>
      </c>
    </row>
    <row r="90" spans="1:16" s="57" customFormat="1" ht="30.75" customHeight="1" x14ac:dyDescent="0.35">
      <c r="A90" s="56">
        <v>44992</v>
      </c>
      <c r="B90" s="64">
        <v>45002</v>
      </c>
      <c r="C90" s="57" t="s">
        <v>80</v>
      </c>
      <c r="D90" s="57" t="s">
        <v>68</v>
      </c>
      <c r="E90" s="57" t="s">
        <v>43</v>
      </c>
      <c r="F90" s="61">
        <v>270</v>
      </c>
      <c r="G90" s="62">
        <v>8.5</v>
      </c>
      <c r="H90" s="106">
        <v>6.5</v>
      </c>
      <c r="I90" s="54">
        <f t="shared" ref="I90:I95" si="5">(G90-H90)/(G90)*(-G90*100*P90)/100000</f>
        <v>-2.4E-2</v>
      </c>
      <c r="J90" s="54">
        <v>-2.4E-2</v>
      </c>
      <c r="K90" s="59">
        <v>0.1</v>
      </c>
      <c r="L90" s="60">
        <v>1</v>
      </c>
      <c r="M90" s="59">
        <v>0.1</v>
      </c>
      <c r="N90" s="58">
        <v>-2.4E-2</v>
      </c>
      <c r="O90" s="109">
        <f t="shared" si="1"/>
        <v>-0.24</v>
      </c>
      <c r="P90" s="57">
        <v>12</v>
      </c>
    </row>
    <row r="91" spans="1:16" s="57" customFormat="1" ht="30.75" customHeight="1" x14ac:dyDescent="0.35">
      <c r="A91" s="56">
        <v>45000</v>
      </c>
      <c r="B91" s="64">
        <v>45008</v>
      </c>
      <c r="C91" s="57" t="s">
        <v>89</v>
      </c>
      <c r="D91" s="57" t="s">
        <v>61</v>
      </c>
      <c r="E91" s="57" t="s">
        <v>43</v>
      </c>
      <c r="F91" s="61">
        <v>114</v>
      </c>
      <c r="G91" s="62">
        <v>2.5</v>
      </c>
      <c r="H91" s="106">
        <v>2.9</v>
      </c>
      <c r="I91" s="54">
        <f t="shared" si="5"/>
        <v>1.5999999999999997E-2</v>
      </c>
      <c r="J91" s="54">
        <v>1.6E-2</v>
      </c>
      <c r="K91" s="59">
        <v>0.1</v>
      </c>
      <c r="L91" s="60">
        <v>1</v>
      </c>
      <c r="M91" s="59">
        <v>0.1</v>
      </c>
      <c r="N91" s="58">
        <v>1.6E-2</v>
      </c>
      <c r="O91" s="109">
        <f t="shared" si="1"/>
        <v>0.16</v>
      </c>
      <c r="P91" s="57">
        <v>40</v>
      </c>
    </row>
    <row r="92" spans="1:16" s="57" customFormat="1" ht="30.75" customHeight="1" x14ac:dyDescent="0.35">
      <c r="A92" s="56">
        <v>44998</v>
      </c>
      <c r="B92" s="64">
        <v>45008</v>
      </c>
      <c r="C92" s="57" t="s">
        <v>82</v>
      </c>
      <c r="D92" s="57" t="s">
        <v>68</v>
      </c>
      <c r="E92" s="57" t="s">
        <v>43</v>
      </c>
      <c r="F92" s="61">
        <v>35</v>
      </c>
      <c r="G92" s="62">
        <v>4</v>
      </c>
      <c r="H92" s="106">
        <v>4.8499999999999996</v>
      </c>
      <c r="I92" s="54">
        <f t="shared" si="5"/>
        <v>2.1249999999999991E-2</v>
      </c>
      <c r="J92" s="54">
        <v>2.1299999999999999E-2</v>
      </c>
      <c r="K92" s="59">
        <v>0.1</v>
      </c>
      <c r="L92" s="60">
        <v>1</v>
      </c>
      <c r="M92" s="59">
        <v>0.1</v>
      </c>
      <c r="N92" s="58">
        <v>2.1299999999999999E-2</v>
      </c>
      <c r="O92" s="109">
        <f t="shared" si="1"/>
        <v>0.21299999999999999</v>
      </c>
      <c r="P92" s="57">
        <v>25</v>
      </c>
    </row>
    <row r="93" spans="1:16" s="57" customFormat="1" ht="30.75" customHeight="1" x14ac:dyDescent="0.35">
      <c r="A93" s="64">
        <v>45005</v>
      </c>
      <c r="B93" s="64">
        <v>45013</v>
      </c>
      <c r="C93" s="57" t="s">
        <v>88</v>
      </c>
      <c r="D93" s="57" t="s">
        <v>61</v>
      </c>
      <c r="E93" s="57" t="s">
        <v>43</v>
      </c>
      <c r="F93" s="61">
        <v>113</v>
      </c>
      <c r="G93" s="62">
        <v>2.6</v>
      </c>
      <c r="H93" s="106">
        <v>2.92</v>
      </c>
      <c r="I93" s="54">
        <f t="shared" si="5"/>
        <v>1.2799999999999994E-2</v>
      </c>
      <c r="J93" s="54">
        <v>1.2800000000000001E-2</v>
      </c>
      <c r="K93" s="59">
        <v>0.1</v>
      </c>
      <c r="L93" s="60">
        <v>1</v>
      </c>
      <c r="M93" s="59">
        <v>0.1</v>
      </c>
      <c r="N93" s="58">
        <v>1.2800000000000001E-2</v>
      </c>
      <c r="O93" s="109">
        <f t="shared" si="1"/>
        <v>0.128</v>
      </c>
      <c r="P93" s="57">
        <v>40</v>
      </c>
    </row>
    <row r="94" spans="1:16" s="57" customFormat="1" ht="30.75" customHeight="1" x14ac:dyDescent="0.35">
      <c r="A94" s="64">
        <v>45013</v>
      </c>
      <c r="B94" s="64">
        <v>45028</v>
      </c>
      <c r="C94" s="57" t="s">
        <v>93</v>
      </c>
      <c r="D94" s="57" t="s">
        <v>61</v>
      </c>
      <c r="E94" s="57" t="s">
        <v>43</v>
      </c>
      <c r="F94" s="61">
        <v>113</v>
      </c>
      <c r="G94" s="62">
        <v>2.6</v>
      </c>
      <c r="H94" s="106">
        <v>2.98</v>
      </c>
      <c r="I94" s="54">
        <f t="shared" si="5"/>
        <v>1.5199999999999995E-2</v>
      </c>
      <c r="J94" s="54">
        <v>1.52E-2</v>
      </c>
      <c r="K94" s="59">
        <v>0.1</v>
      </c>
      <c r="L94" s="60">
        <v>1</v>
      </c>
      <c r="M94" s="59">
        <v>0.1</v>
      </c>
      <c r="N94" s="58">
        <v>1.52E-2</v>
      </c>
      <c r="O94" s="109">
        <f t="shared" si="1"/>
        <v>0.152</v>
      </c>
      <c r="P94" s="57">
        <v>40</v>
      </c>
    </row>
    <row r="95" spans="1:16" s="57" customFormat="1" ht="30.75" customHeight="1" x14ac:dyDescent="0.35">
      <c r="A95" s="56">
        <v>44998</v>
      </c>
      <c r="B95" s="64">
        <v>45030</v>
      </c>
      <c r="C95" s="57" t="s">
        <v>83</v>
      </c>
      <c r="D95" s="57" t="s">
        <v>68</v>
      </c>
      <c r="E95" s="57" t="s">
        <v>43</v>
      </c>
      <c r="F95" s="61">
        <v>115</v>
      </c>
      <c r="G95" s="62">
        <v>8.5</v>
      </c>
      <c r="H95" s="106">
        <v>9.9499999999999993</v>
      </c>
      <c r="I95" s="54">
        <f t="shared" si="5"/>
        <v>1.7399999999999992E-2</v>
      </c>
      <c r="J95" s="54">
        <v>1.7399999999999999E-2</v>
      </c>
      <c r="K95" s="59">
        <v>0.1</v>
      </c>
      <c r="L95" s="60">
        <v>1</v>
      </c>
      <c r="M95" s="59">
        <v>0.1</v>
      </c>
      <c r="N95" s="58">
        <v>1.7399999999999999E-2</v>
      </c>
      <c r="O95" s="109">
        <f t="shared" si="1"/>
        <v>0.17399999999999999</v>
      </c>
      <c r="P95" s="57">
        <v>12</v>
      </c>
    </row>
    <row r="96" spans="1:16" s="57" customFormat="1" ht="30.75" customHeight="1" x14ac:dyDescent="0.35">
      <c r="A96" s="56">
        <v>44998</v>
      </c>
      <c r="B96" s="64">
        <v>45030</v>
      </c>
      <c r="C96" s="57" t="s">
        <v>96</v>
      </c>
      <c r="D96" s="57" t="s">
        <v>68</v>
      </c>
      <c r="E96" s="57" t="s">
        <v>43</v>
      </c>
      <c r="F96" s="61">
        <v>40</v>
      </c>
      <c r="G96" s="62">
        <v>4.3</v>
      </c>
      <c r="H96" s="106">
        <v>4.9800000000000004</v>
      </c>
      <c r="I96" s="54">
        <f t="shared" ref="I96:I102" si="6">(G96-H96)/(G96)*(-G96*100*P96)/100000</f>
        <v>1.7000000000000015E-2</v>
      </c>
      <c r="J96" s="54">
        <v>1.7000000000000001E-2</v>
      </c>
      <c r="K96" s="59">
        <v>0.1</v>
      </c>
      <c r="L96" s="60">
        <v>1</v>
      </c>
      <c r="M96" s="59">
        <v>0.1</v>
      </c>
      <c r="N96" s="58">
        <v>1.7000000000000001E-2</v>
      </c>
      <c r="O96" s="109">
        <f t="shared" si="1"/>
        <v>0.17</v>
      </c>
      <c r="P96" s="57">
        <v>25</v>
      </c>
    </row>
    <row r="97" spans="1:16" s="57" customFormat="1" ht="30.75" customHeight="1" x14ac:dyDescent="0.35">
      <c r="A97" s="56">
        <v>45012</v>
      </c>
      <c r="B97" s="64">
        <v>45034</v>
      </c>
      <c r="C97" s="57" t="s">
        <v>91</v>
      </c>
      <c r="D97" s="57" t="s">
        <v>92</v>
      </c>
      <c r="E97" s="57" t="s">
        <v>43</v>
      </c>
      <c r="F97" s="61">
        <v>33</v>
      </c>
      <c r="G97" s="62">
        <v>2.6</v>
      </c>
      <c r="H97" s="106">
        <v>2.98</v>
      </c>
      <c r="I97" s="54">
        <f t="shared" si="6"/>
        <v>1.5199999999999995E-2</v>
      </c>
      <c r="J97" s="54">
        <v>1.52E-2</v>
      </c>
      <c r="K97" s="59">
        <v>0.1</v>
      </c>
      <c r="L97" s="60">
        <v>1</v>
      </c>
      <c r="M97" s="59">
        <v>0.1</v>
      </c>
      <c r="N97" s="58">
        <v>1.52E-2</v>
      </c>
      <c r="O97" s="109">
        <f t="shared" si="1"/>
        <v>0.152</v>
      </c>
      <c r="P97" s="57">
        <v>40</v>
      </c>
    </row>
    <row r="98" spans="1:16" s="57" customFormat="1" ht="30.75" customHeight="1" x14ac:dyDescent="0.35">
      <c r="A98" s="56">
        <v>44991</v>
      </c>
      <c r="B98" s="64">
        <v>45037</v>
      </c>
      <c r="C98" s="57" t="s">
        <v>98</v>
      </c>
      <c r="D98" s="57" t="s">
        <v>68</v>
      </c>
      <c r="E98" s="57" t="s">
        <v>43</v>
      </c>
      <c r="F98" s="61">
        <v>140</v>
      </c>
      <c r="G98" s="62">
        <v>8.8000000000000007</v>
      </c>
      <c r="H98" s="107">
        <v>10</v>
      </c>
      <c r="I98" s="54">
        <f t="shared" si="6"/>
        <v>2.9999999999999985E-2</v>
      </c>
      <c r="J98" s="54">
        <v>0.03</v>
      </c>
      <c r="K98" s="59">
        <v>0.1</v>
      </c>
      <c r="L98" s="60">
        <v>1</v>
      </c>
      <c r="M98" s="59">
        <v>0.1</v>
      </c>
      <c r="N98" s="58">
        <v>0.03</v>
      </c>
      <c r="O98" s="109">
        <f t="shared" si="1"/>
        <v>0.3</v>
      </c>
      <c r="P98" s="57">
        <v>25</v>
      </c>
    </row>
    <row r="99" spans="1:16" s="57" customFormat="1" ht="30.75" customHeight="1" x14ac:dyDescent="0.35">
      <c r="A99" s="56">
        <v>44998</v>
      </c>
      <c r="B99" s="64">
        <v>45037</v>
      </c>
      <c r="C99" s="57" t="s">
        <v>81</v>
      </c>
      <c r="D99" s="57" t="s">
        <v>68</v>
      </c>
      <c r="E99" s="57" t="s">
        <v>43</v>
      </c>
      <c r="F99" s="61">
        <v>23</v>
      </c>
      <c r="G99" s="62">
        <v>2.5</v>
      </c>
      <c r="H99" s="107">
        <v>3</v>
      </c>
      <c r="I99" s="54">
        <f t="shared" si="6"/>
        <v>0.02</v>
      </c>
      <c r="J99" s="54">
        <v>0.02</v>
      </c>
      <c r="K99" s="59">
        <v>0.1</v>
      </c>
      <c r="L99" s="60">
        <v>1</v>
      </c>
      <c r="M99" s="59">
        <v>0.1</v>
      </c>
      <c r="N99" s="58">
        <v>0.02</v>
      </c>
      <c r="O99" s="109">
        <f t="shared" si="1"/>
        <v>0.2</v>
      </c>
      <c r="P99" s="57">
        <v>40</v>
      </c>
    </row>
    <row r="100" spans="1:16" s="57" customFormat="1" ht="30.75" customHeight="1" x14ac:dyDescent="0.35">
      <c r="A100" s="56">
        <v>45000</v>
      </c>
      <c r="B100" s="64">
        <v>45037</v>
      </c>
      <c r="C100" s="57" t="s">
        <v>86</v>
      </c>
      <c r="D100" s="57" t="s">
        <v>68</v>
      </c>
      <c r="E100" s="57" t="s">
        <v>43</v>
      </c>
      <c r="F100" s="61">
        <v>65</v>
      </c>
      <c r="G100" s="62">
        <v>4.2</v>
      </c>
      <c r="H100" s="107">
        <v>5</v>
      </c>
      <c r="I100" s="54">
        <f t="shared" si="6"/>
        <v>1.9999999999999997E-2</v>
      </c>
      <c r="J100" s="54">
        <v>0.02</v>
      </c>
      <c r="K100" s="59">
        <v>0.1</v>
      </c>
      <c r="L100" s="60">
        <v>1</v>
      </c>
      <c r="M100" s="59">
        <v>0.1</v>
      </c>
      <c r="N100" s="58">
        <v>0.02</v>
      </c>
      <c r="O100" s="109">
        <f t="shared" si="1"/>
        <v>0.2</v>
      </c>
      <c r="P100" s="57">
        <v>25</v>
      </c>
    </row>
    <row r="101" spans="1:16" s="57" customFormat="1" ht="30.75" customHeight="1" x14ac:dyDescent="0.35">
      <c r="A101" s="56">
        <v>45000</v>
      </c>
      <c r="B101" s="64">
        <v>45037</v>
      </c>
      <c r="C101" s="57" t="s">
        <v>87</v>
      </c>
      <c r="D101" s="57" t="s">
        <v>68</v>
      </c>
      <c r="E101" s="57" t="s">
        <v>43</v>
      </c>
      <c r="F101" s="61">
        <v>70</v>
      </c>
      <c r="G101" s="62">
        <v>4.4000000000000004</v>
      </c>
      <c r="H101" s="107">
        <v>5</v>
      </c>
      <c r="I101" s="54">
        <f t="shared" si="6"/>
        <v>1.4999999999999993E-2</v>
      </c>
      <c r="J101" s="54">
        <v>1.4999999999999999E-2</v>
      </c>
      <c r="K101" s="59">
        <v>0.1</v>
      </c>
      <c r="L101" s="60">
        <v>1</v>
      </c>
      <c r="M101" s="59">
        <v>0.1</v>
      </c>
      <c r="N101" s="58">
        <v>1.4999999999999999E-2</v>
      </c>
      <c r="O101" s="109">
        <f t="shared" si="1"/>
        <v>0.15</v>
      </c>
      <c r="P101" s="57">
        <v>25</v>
      </c>
    </row>
    <row r="102" spans="1:16" s="57" customFormat="1" ht="30.75" customHeight="1" x14ac:dyDescent="0.35">
      <c r="A102" s="56">
        <v>45009</v>
      </c>
      <c r="B102" s="64">
        <v>45037</v>
      </c>
      <c r="C102" s="57" t="s">
        <v>90</v>
      </c>
      <c r="D102" s="57" t="s">
        <v>68</v>
      </c>
      <c r="E102" s="57" t="s">
        <v>43</v>
      </c>
      <c r="F102" s="61">
        <v>270</v>
      </c>
      <c r="G102" s="62">
        <v>8.9</v>
      </c>
      <c r="H102" s="107">
        <v>10</v>
      </c>
      <c r="I102" s="54">
        <f t="shared" si="6"/>
        <v>1.3199999999999995E-2</v>
      </c>
      <c r="J102" s="54">
        <v>1.32E-2</v>
      </c>
      <c r="K102" s="59">
        <v>0.1</v>
      </c>
      <c r="L102" s="60">
        <v>1</v>
      </c>
      <c r="M102" s="59">
        <v>0.1</v>
      </c>
      <c r="N102" s="58">
        <v>1.32E-2</v>
      </c>
      <c r="O102" s="109">
        <f t="shared" si="1"/>
        <v>0.13200000000000001</v>
      </c>
      <c r="P102" s="57">
        <v>12</v>
      </c>
    </row>
    <row r="103" spans="1:16" s="57" customFormat="1" ht="30.75" customHeight="1" x14ac:dyDescent="0.35">
      <c r="A103" s="56">
        <v>45034</v>
      </c>
      <c r="B103" s="64">
        <v>45041</v>
      </c>
      <c r="C103" s="57" t="s">
        <v>97</v>
      </c>
      <c r="D103" s="57" t="s">
        <v>68</v>
      </c>
      <c r="E103" s="57" t="s">
        <v>43</v>
      </c>
      <c r="F103" s="61">
        <v>335</v>
      </c>
      <c r="G103" s="62">
        <v>9</v>
      </c>
      <c r="H103" s="107">
        <v>9.9499999999999993</v>
      </c>
      <c r="I103" s="54">
        <f t="shared" ref="I103:I108" si="7">(G103-H103)/(G103)*(-G103*100*P103)/100000</f>
        <v>1.1399999999999992E-2</v>
      </c>
      <c r="J103" s="54">
        <v>1.14E-2</v>
      </c>
      <c r="K103" s="59">
        <v>0.1</v>
      </c>
      <c r="L103" s="60">
        <v>1</v>
      </c>
      <c r="M103" s="59">
        <v>0.1</v>
      </c>
      <c r="N103" s="58">
        <v>1.14E-2</v>
      </c>
      <c r="O103" s="109">
        <f t="shared" si="1"/>
        <v>0.114</v>
      </c>
      <c r="P103" s="57">
        <v>12</v>
      </c>
    </row>
    <row r="104" spans="1:16" s="57" customFormat="1" ht="30.75" customHeight="1" x14ac:dyDescent="0.35">
      <c r="A104" s="64">
        <v>45030</v>
      </c>
      <c r="B104" s="64">
        <v>45042</v>
      </c>
      <c r="C104" s="57" t="s">
        <v>101</v>
      </c>
      <c r="D104" s="57" t="s">
        <v>68</v>
      </c>
      <c r="E104" s="57" t="s">
        <v>43</v>
      </c>
      <c r="F104" s="61">
        <v>175</v>
      </c>
      <c r="G104" s="62">
        <v>4.3</v>
      </c>
      <c r="H104" s="107">
        <v>4.9000000000000004</v>
      </c>
      <c r="I104" s="54">
        <f t="shared" si="7"/>
        <v>1.5000000000000013E-2</v>
      </c>
      <c r="J104" s="54">
        <v>1.4999999999999999E-2</v>
      </c>
      <c r="K104" s="59">
        <v>0.1</v>
      </c>
      <c r="L104" s="60">
        <v>1</v>
      </c>
      <c r="M104" s="59">
        <v>0.1</v>
      </c>
      <c r="N104" s="58">
        <v>1.4999999999999999E-2</v>
      </c>
      <c r="O104" s="109">
        <f t="shared" si="1"/>
        <v>0.15</v>
      </c>
      <c r="P104" s="57">
        <v>25</v>
      </c>
    </row>
    <row r="105" spans="1:16" s="57" customFormat="1" ht="30.75" customHeight="1" x14ac:dyDescent="0.35">
      <c r="A105" s="56">
        <v>45036</v>
      </c>
      <c r="B105" s="64">
        <v>45043</v>
      </c>
      <c r="C105" s="57" t="s">
        <v>102</v>
      </c>
      <c r="D105" s="57" t="s">
        <v>68</v>
      </c>
      <c r="E105" s="57" t="s">
        <v>43</v>
      </c>
      <c r="F105" s="61">
        <v>420</v>
      </c>
      <c r="G105" s="62">
        <v>8.3000000000000007</v>
      </c>
      <c r="H105" s="107">
        <v>9.9</v>
      </c>
      <c r="I105" s="54">
        <f t="shared" si="7"/>
        <v>1.9199999999999998E-2</v>
      </c>
      <c r="J105" s="54">
        <v>1.9199999999999998E-2</v>
      </c>
      <c r="K105" s="59">
        <v>0.1</v>
      </c>
      <c r="L105" s="60">
        <v>1</v>
      </c>
      <c r="M105" s="59">
        <v>0.1</v>
      </c>
      <c r="N105" s="58">
        <v>1.9199999999999998E-2</v>
      </c>
      <c r="O105" s="109">
        <f t="shared" si="1"/>
        <v>0.19199999999999998</v>
      </c>
      <c r="P105" s="57">
        <v>12</v>
      </c>
    </row>
    <row r="106" spans="1:16" s="57" customFormat="1" ht="30.75" customHeight="1" x14ac:dyDescent="0.35">
      <c r="A106" s="56">
        <v>45037</v>
      </c>
      <c r="B106" s="64">
        <v>45047</v>
      </c>
      <c r="C106" s="57" t="s">
        <v>99</v>
      </c>
      <c r="D106" s="57" t="s">
        <v>68</v>
      </c>
      <c r="E106" s="57" t="s">
        <v>43</v>
      </c>
      <c r="F106" s="61">
        <v>220</v>
      </c>
      <c r="G106" s="62">
        <v>8.8000000000000007</v>
      </c>
      <c r="H106" s="106">
        <v>9.9499999999999993</v>
      </c>
      <c r="I106" s="54">
        <f t="shared" si="7"/>
        <v>2.8749999999999967E-2</v>
      </c>
      <c r="J106" s="54">
        <v>2.8799999999999999E-2</v>
      </c>
      <c r="K106" s="59">
        <v>0.1</v>
      </c>
      <c r="L106" s="60">
        <v>1</v>
      </c>
      <c r="M106" s="59">
        <v>0.1</v>
      </c>
      <c r="N106" s="58">
        <v>2.8799999999999999E-2</v>
      </c>
      <c r="O106" s="109">
        <f t="shared" si="1"/>
        <v>0.28799999999999998</v>
      </c>
      <c r="P106" s="57">
        <v>25</v>
      </c>
    </row>
    <row r="107" spans="1:16" s="57" customFormat="1" ht="30.75" customHeight="1" x14ac:dyDescent="0.35">
      <c r="A107" s="64">
        <v>45028</v>
      </c>
      <c r="B107" s="64">
        <v>45049</v>
      </c>
      <c r="C107" s="57" t="s">
        <v>95</v>
      </c>
      <c r="D107" s="57" t="s">
        <v>61</v>
      </c>
      <c r="E107" s="57" t="s">
        <v>43</v>
      </c>
      <c r="F107" s="61">
        <v>101</v>
      </c>
      <c r="G107" s="62">
        <v>2.6</v>
      </c>
      <c r="H107" s="107">
        <v>2.9</v>
      </c>
      <c r="I107" s="54">
        <f t="shared" si="7"/>
        <v>1.1999999999999992E-2</v>
      </c>
      <c r="J107" s="54">
        <v>1.2E-2</v>
      </c>
      <c r="K107" s="59">
        <v>0.1</v>
      </c>
      <c r="L107" s="60">
        <v>1</v>
      </c>
      <c r="M107" s="59">
        <v>0.1</v>
      </c>
      <c r="N107" s="58">
        <v>1.2E-2</v>
      </c>
      <c r="O107" s="109">
        <f t="shared" si="1"/>
        <v>0.12</v>
      </c>
      <c r="P107" s="57">
        <v>40</v>
      </c>
    </row>
    <row r="108" spans="1:16" s="57" customFormat="1" ht="30.75" customHeight="1" x14ac:dyDescent="0.35">
      <c r="A108" s="56">
        <v>45048</v>
      </c>
      <c r="B108" s="64">
        <v>45050</v>
      </c>
      <c r="C108" s="57" t="s">
        <v>97</v>
      </c>
      <c r="D108" s="57" t="s">
        <v>68</v>
      </c>
      <c r="E108" s="57" t="s">
        <v>43</v>
      </c>
      <c r="F108" s="61">
        <v>120</v>
      </c>
      <c r="G108" s="62">
        <v>9.1999999999999993</v>
      </c>
      <c r="H108" s="106">
        <v>9.98</v>
      </c>
      <c r="I108" s="54">
        <f t="shared" si="7"/>
        <v>9.3600000000000141E-3</v>
      </c>
      <c r="J108" s="54">
        <v>9.4000000000000004E-3</v>
      </c>
      <c r="K108" s="59">
        <v>0.1</v>
      </c>
      <c r="L108" s="60">
        <v>1</v>
      </c>
      <c r="M108" s="59">
        <v>0.1</v>
      </c>
      <c r="N108" s="58">
        <v>9.4000000000000004E-3</v>
      </c>
      <c r="O108" s="109">
        <f t="shared" si="1"/>
        <v>9.4E-2</v>
      </c>
      <c r="P108" s="57">
        <v>12</v>
      </c>
    </row>
    <row r="109" spans="1:16" s="57" customFormat="1" ht="30.75" customHeight="1" x14ac:dyDescent="0.35">
      <c r="A109" s="56">
        <v>45037</v>
      </c>
      <c r="B109" s="64">
        <v>45051</v>
      </c>
      <c r="C109" s="57" t="s">
        <v>100</v>
      </c>
      <c r="D109" s="57" t="s">
        <v>68</v>
      </c>
      <c r="E109" s="57" t="s">
        <v>43</v>
      </c>
      <c r="F109" s="61">
        <v>120</v>
      </c>
      <c r="G109" s="62">
        <v>8.8000000000000007</v>
      </c>
      <c r="H109" s="106">
        <v>9.9499999999999993</v>
      </c>
      <c r="I109" s="54">
        <f t="shared" ref="I109:I115" si="8">(G109-H109)/(G109)*(-G109*100*P109)/100000</f>
        <v>2.8749999999999967E-2</v>
      </c>
      <c r="J109" s="54">
        <v>2.8799999999999999E-2</v>
      </c>
      <c r="K109" s="59">
        <v>0.1</v>
      </c>
      <c r="L109" s="60">
        <v>1</v>
      </c>
      <c r="M109" s="59">
        <v>0.1</v>
      </c>
      <c r="N109" s="58">
        <v>2.8799999999999999E-2</v>
      </c>
      <c r="O109" s="109">
        <f t="shared" si="1"/>
        <v>0.28799999999999998</v>
      </c>
      <c r="P109" s="57">
        <v>25</v>
      </c>
    </row>
    <row r="110" spans="1:16" s="57" customFormat="1" ht="30.75" customHeight="1" x14ac:dyDescent="0.35">
      <c r="A110" s="64">
        <v>45028</v>
      </c>
      <c r="B110" s="64">
        <v>45064</v>
      </c>
      <c r="C110" s="57" t="s">
        <v>94</v>
      </c>
      <c r="D110" s="57" t="s">
        <v>61</v>
      </c>
      <c r="E110" s="57" t="s">
        <v>43</v>
      </c>
      <c r="F110" s="61">
        <v>101</v>
      </c>
      <c r="G110" s="62">
        <v>2.6</v>
      </c>
      <c r="H110" s="107">
        <v>2.95</v>
      </c>
      <c r="I110" s="54">
        <f t="shared" si="8"/>
        <v>1.4000000000000002E-2</v>
      </c>
      <c r="J110" s="54">
        <v>1.4E-2</v>
      </c>
      <c r="K110" s="59">
        <v>0.1</v>
      </c>
      <c r="L110" s="60">
        <v>1</v>
      </c>
      <c r="M110" s="59">
        <v>0.1</v>
      </c>
      <c r="N110" s="58">
        <v>1.4E-2</v>
      </c>
      <c r="O110" s="109">
        <f t="shared" si="1"/>
        <v>0.14000000000000001</v>
      </c>
      <c r="P110" s="57">
        <v>40</v>
      </c>
    </row>
    <row r="111" spans="1:16" s="57" customFormat="1" ht="30.75" customHeight="1" x14ac:dyDescent="0.35">
      <c r="A111" s="64">
        <v>45061</v>
      </c>
      <c r="B111" s="64">
        <v>45079</v>
      </c>
      <c r="C111" s="57" t="s">
        <v>103</v>
      </c>
      <c r="D111" s="57" t="s">
        <v>42</v>
      </c>
      <c r="E111" s="57" t="s">
        <v>43</v>
      </c>
      <c r="F111" s="61">
        <v>130</v>
      </c>
      <c r="G111" s="62">
        <v>8.8000000000000007</v>
      </c>
      <c r="H111" s="107">
        <v>6.2</v>
      </c>
      <c r="I111" s="54">
        <f t="shared" si="8"/>
        <v>-3.1200000000000009E-2</v>
      </c>
      <c r="J111" s="54">
        <v>-3.1199999999999999E-2</v>
      </c>
      <c r="K111" s="59">
        <v>0.1</v>
      </c>
      <c r="L111" s="60">
        <v>1</v>
      </c>
      <c r="M111" s="59">
        <v>0.1</v>
      </c>
      <c r="N111" s="58">
        <v>-3.1199999999999999E-2</v>
      </c>
      <c r="O111" s="109">
        <f t="shared" si="1"/>
        <v>-0.312</v>
      </c>
      <c r="P111" s="57">
        <v>12</v>
      </c>
    </row>
    <row r="112" spans="1:16" s="57" customFormat="1" ht="30.75" customHeight="1" x14ac:dyDescent="0.35">
      <c r="A112" s="64">
        <v>45058</v>
      </c>
      <c r="B112" s="64">
        <v>45093</v>
      </c>
      <c r="C112" s="57" t="s">
        <v>105</v>
      </c>
      <c r="D112" s="57" t="s">
        <v>42</v>
      </c>
      <c r="E112" s="57" t="s">
        <v>43</v>
      </c>
      <c r="F112" s="61">
        <v>130</v>
      </c>
      <c r="G112" s="62">
        <v>8.8000000000000007</v>
      </c>
      <c r="H112" s="107">
        <v>10</v>
      </c>
      <c r="I112" s="54">
        <f t="shared" si="8"/>
        <v>1.4399999999999993E-2</v>
      </c>
      <c r="J112" s="54">
        <v>1.44E-2</v>
      </c>
      <c r="K112" s="59">
        <v>0.1</v>
      </c>
      <c r="L112" s="60">
        <v>1</v>
      </c>
      <c r="M112" s="59">
        <v>0.1</v>
      </c>
      <c r="N112" s="58">
        <v>1.44E-2</v>
      </c>
      <c r="O112" s="109">
        <f t="shared" si="1"/>
        <v>0.14399999999999999</v>
      </c>
      <c r="P112" s="57">
        <v>12</v>
      </c>
    </row>
    <row r="113" spans="1:16" s="57" customFormat="1" ht="30.75" customHeight="1" x14ac:dyDescent="0.35">
      <c r="A113" s="64">
        <v>45079</v>
      </c>
      <c r="B113" s="64">
        <v>45093</v>
      </c>
      <c r="C113" s="57" t="s">
        <v>104</v>
      </c>
      <c r="D113" s="57" t="s">
        <v>42</v>
      </c>
      <c r="E113" s="57" t="s">
        <v>43</v>
      </c>
      <c r="F113" s="61">
        <v>35</v>
      </c>
      <c r="G113" s="62">
        <v>2.65</v>
      </c>
      <c r="H113" s="107">
        <v>3</v>
      </c>
      <c r="I113" s="54">
        <f t="shared" si="8"/>
        <v>1.4000000000000002E-2</v>
      </c>
      <c r="J113" s="54">
        <v>1.4E-2</v>
      </c>
      <c r="K113" s="59">
        <v>0.1</v>
      </c>
      <c r="L113" s="60">
        <v>1</v>
      </c>
      <c r="M113" s="59">
        <v>0.1</v>
      </c>
      <c r="N113" s="58">
        <v>1.4E-2</v>
      </c>
      <c r="O113" s="109">
        <f t="shared" si="1"/>
        <v>0.14000000000000001</v>
      </c>
      <c r="P113" s="57">
        <v>40</v>
      </c>
    </row>
    <row r="114" spans="1:16" s="57" customFormat="1" ht="30.75" customHeight="1" x14ac:dyDescent="0.35">
      <c r="A114" s="64">
        <v>45104</v>
      </c>
      <c r="B114" s="64">
        <v>45128</v>
      </c>
      <c r="C114" s="57" t="s">
        <v>107</v>
      </c>
      <c r="D114" s="57" t="s">
        <v>42</v>
      </c>
      <c r="E114" s="57" t="s">
        <v>43</v>
      </c>
      <c r="F114" s="61">
        <v>190</v>
      </c>
      <c r="G114" s="62">
        <v>9.1</v>
      </c>
      <c r="H114" s="107">
        <v>10</v>
      </c>
      <c r="I114" s="54">
        <f t="shared" si="8"/>
        <v>1.0800000000000004E-2</v>
      </c>
      <c r="J114" s="54">
        <v>1.0800000000000001E-2</v>
      </c>
      <c r="K114" s="59">
        <v>0.1</v>
      </c>
      <c r="L114" s="60">
        <v>1</v>
      </c>
      <c r="M114" s="59">
        <v>0.1</v>
      </c>
      <c r="N114" s="58">
        <v>1.0800000000000001E-2</v>
      </c>
      <c r="O114" s="109">
        <f t="shared" si="1"/>
        <v>0.10800000000000001</v>
      </c>
      <c r="P114" s="57">
        <v>12</v>
      </c>
    </row>
    <row r="115" spans="1:16" s="57" customFormat="1" ht="30.75" customHeight="1" x14ac:dyDescent="0.35">
      <c r="A115" s="64">
        <v>45105</v>
      </c>
      <c r="B115" s="64">
        <v>45128</v>
      </c>
      <c r="C115" s="57" t="s">
        <v>106</v>
      </c>
      <c r="D115" s="57" t="s">
        <v>42</v>
      </c>
      <c r="E115" s="57" t="s">
        <v>43</v>
      </c>
      <c r="F115" s="61">
        <v>360</v>
      </c>
      <c r="G115" s="62">
        <v>9</v>
      </c>
      <c r="H115" s="107">
        <v>10</v>
      </c>
      <c r="I115" s="54">
        <f t="shared" si="8"/>
        <v>1.2E-2</v>
      </c>
      <c r="J115" s="54">
        <v>1.2E-2</v>
      </c>
      <c r="K115" s="59">
        <v>0.1</v>
      </c>
      <c r="L115" s="60">
        <v>1</v>
      </c>
      <c r="M115" s="59">
        <v>0.1</v>
      </c>
      <c r="N115" s="58">
        <v>1.2E-2</v>
      </c>
      <c r="O115" s="109">
        <f t="shared" si="1"/>
        <v>0.12</v>
      </c>
      <c r="P115" s="57">
        <v>12</v>
      </c>
    </row>
    <row r="116" spans="1:16" s="57" customFormat="1" ht="30.75" customHeight="1" x14ac:dyDescent="0.35">
      <c r="A116" s="64">
        <v>45106</v>
      </c>
      <c r="B116" s="64">
        <v>45141</v>
      </c>
      <c r="C116" s="57" t="s">
        <v>108</v>
      </c>
      <c r="D116" s="57" t="s">
        <v>61</v>
      </c>
      <c r="E116" s="57" t="s">
        <v>43</v>
      </c>
      <c r="F116" s="61">
        <v>97</v>
      </c>
      <c r="G116" s="62">
        <v>2.6</v>
      </c>
      <c r="H116" s="107">
        <v>1.6</v>
      </c>
      <c r="I116" s="54">
        <f t="shared" ref="I116:I121" si="9">(G116-H116)/(G116)*(-G116*100*P116)/100000</f>
        <v>-3.9999999999999994E-2</v>
      </c>
      <c r="J116" s="54">
        <v>-0.04</v>
      </c>
      <c r="K116" s="59">
        <v>0.1</v>
      </c>
      <c r="L116" s="60">
        <v>1</v>
      </c>
      <c r="M116" s="59">
        <v>0.1</v>
      </c>
      <c r="N116" s="58">
        <v>-0.04</v>
      </c>
      <c r="O116" s="109">
        <f t="shared" si="1"/>
        <v>-0.4</v>
      </c>
      <c r="P116" s="57">
        <v>40</v>
      </c>
    </row>
    <row r="117" spans="1:16" s="57" customFormat="1" ht="30.75" customHeight="1" x14ac:dyDescent="0.35">
      <c r="A117" s="64">
        <v>45203</v>
      </c>
      <c r="B117" s="64">
        <v>45219</v>
      </c>
      <c r="C117" s="57" t="s">
        <v>110</v>
      </c>
      <c r="D117" s="57" t="s">
        <v>61</v>
      </c>
      <c r="E117" s="57" t="s">
        <v>43</v>
      </c>
      <c r="F117" s="61">
        <v>130</v>
      </c>
      <c r="G117" s="62">
        <v>2.6</v>
      </c>
      <c r="H117" s="107">
        <v>2.9</v>
      </c>
      <c r="I117" s="54">
        <f t="shared" si="9"/>
        <v>1.1999999999999992E-2</v>
      </c>
      <c r="J117" s="54">
        <v>1.2E-2</v>
      </c>
      <c r="K117" s="59">
        <v>0.1</v>
      </c>
      <c r="L117" s="60">
        <v>1</v>
      </c>
      <c r="M117" s="59">
        <v>0.1</v>
      </c>
      <c r="N117" s="58">
        <v>1.2E-2</v>
      </c>
      <c r="O117" s="84">
        <v>0.16</v>
      </c>
      <c r="P117" s="57">
        <v>40</v>
      </c>
    </row>
    <row r="118" spans="1:16" s="57" customFormat="1" ht="30.75" customHeight="1" x14ac:dyDescent="0.35">
      <c r="A118" s="64">
        <v>45202</v>
      </c>
      <c r="B118" s="64">
        <v>45219</v>
      </c>
      <c r="C118" s="57" t="s">
        <v>114</v>
      </c>
      <c r="D118" s="57" t="s">
        <v>42</v>
      </c>
      <c r="E118" s="57" t="s">
        <v>43</v>
      </c>
      <c r="F118" s="61">
        <v>130</v>
      </c>
      <c r="G118" s="62">
        <v>8.6999999999999993</v>
      </c>
      <c r="H118" s="107">
        <v>10</v>
      </c>
      <c r="I118" s="54">
        <f t="shared" si="9"/>
        <v>1.4300000000000007E-2</v>
      </c>
      <c r="J118" s="54">
        <v>1.43E-2</v>
      </c>
      <c r="K118" s="59">
        <v>0.1</v>
      </c>
      <c r="L118" s="60">
        <v>1</v>
      </c>
      <c r="M118" s="59">
        <v>0.1</v>
      </c>
      <c r="N118" s="58">
        <v>1.43E-2</v>
      </c>
      <c r="O118" s="84">
        <v>0.16</v>
      </c>
      <c r="P118" s="57">
        <v>11</v>
      </c>
    </row>
    <row r="119" spans="1:16" s="57" customFormat="1" ht="30.75" customHeight="1" x14ac:dyDescent="0.35">
      <c r="A119" s="64">
        <v>45202</v>
      </c>
      <c r="B119" s="64">
        <v>45219</v>
      </c>
      <c r="C119" s="57" t="s">
        <v>109</v>
      </c>
      <c r="D119" s="57" t="s">
        <v>42</v>
      </c>
      <c r="E119" s="57" t="s">
        <v>43</v>
      </c>
      <c r="F119" s="61">
        <v>130</v>
      </c>
      <c r="G119" s="62">
        <v>9.5</v>
      </c>
      <c r="H119" s="107">
        <v>10</v>
      </c>
      <c r="I119" s="54">
        <f t="shared" si="9"/>
        <v>5.4999999999999997E-3</v>
      </c>
      <c r="J119" s="54">
        <v>5.4999999999999997E-3</v>
      </c>
      <c r="K119" s="59">
        <v>0.1</v>
      </c>
      <c r="L119" s="60">
        <v>1</v>
      </c>
      <c r="M119" s="59">
        <v>0.1</v>
      </c>
      <c r="N119" s="58">
        <v>5.3E-3</v>
      </c>
      <c r="O119" s="84">
        <v>0.16</v>
      </c>
      <c r="P119" s="57">
        <v>11</v>
      </c>
    </row>
    <row r="120" spans="1:16" s="57" customFormat="1" ht="30.75" customHeight="1" x14ac:dyDescent="0.35">
      <c r="A120" s="64">
        <v>45216</v>
      </c>
      <c r="B120" s="64">
        <v>45236</v>
      </c>
      <c r="C120" s="57" t="s">
        <v>112</v>
      </c>
      <c r="D120" s="57" t="s">
        <v>61</v>
      </c>
      <c r="E120" s="57" t="s">
        <v>43</v>
      </c>
      <c r="F120" s="61">
        <v>130</v>
      </c>
      <c r="G120" s="62">
        <v>2.6</v>
      </c>
      <c r="H120" s="62">
        <v>2.98</v>
      </c>
      <c r="I120" s="54">
        <f t="shared" si="9"/>
        <v>1.5199999999999995E-2</v>
      </c>
      <c r="J120" s="54">
        <v>1.52E-2</v>
      </c>
      <c r="K120" s="59">
        <v>0.1</v>
      </c>
      <c r="L120" s="60">
        <v>1</v>
      </c>
      <c r="M120" s="59">
        <v>0.1</v>
      </c>
      <c r="N120" s="58">
        <v>1.52E-2</v>
      </c>
      <c r="O120" s="84">
        <v>0.16</v>
      </c>
      <c r="P120" s="57">
        <v>40</v>
      </c>
    </row>
    <row r="121" spans="1:16" s="57" customFormat="1" ht="30.75" customHeight="1" x14ac:dyDescent="0.35">
      <c r="A121" s="64">
        <v>45216</v>
      </c>
      <c r="B121" s="64">
        <v>45237</v>
      </c>
      <c r="C121" s="57" t="s">
        <v>111</v>
      </c>
      <c r="D121" s="57" t="s">
        <v>42</v>
      </c>
      <c r="E121" s="57" t="s">
        <v>43</v>
      </c>
      <c r="F121" s="61">
        <v>130</v>
      </c>
      <c r="G121" s="62">
        <v>8.6999999999999993</v>
      </c>
      <c r="H121" s="62">
        <v>9.98</v>
      </c>
      <c r="I121" s="54">
        <f t="shared" si="9"/>
        <v>1.4080000000000011E-2</v>
      </c>
      <c r="J121" s="54">
        <v>1.41E-2</v>
      </c>
      <c r="K121" s="59">
        <v>0.1</v>
      </c>
      <c r="L121" s="60">
        <v>1</v>
      </c>
      <c r="M121" s="59">
        <v>0.1</v>
      </c>
      <c r="N121" s="58">
        <v>1.41E-2</v>
      </c>
      <c r="O121" s="84">
        <v>0.16</v>
      </c>
      <c r="P121" s="57">
        <v>11</v>
      </c>
    </row>
    <row r="122" spans="1:16" s="57" customFormat="1" ht="30.75" customHeight="1" x14ac:dyDescent="0.35">
      <c r="A122" s="64">
        <v>45217</v>
      </c>
      <c r="B122" s="64">
        <v>45238</v>
      </c>
      <c r="C122" s="57" t="s">
        <v>113</v>
      </c>
      <c r="D122" s="57" t="s">
        <v>42</v>
      </c>
      <c r="E122" s="57" t="s">
        <v>43</v>
      </c>
      <c r="F122" s="61">
        <v>130</v>
      </c>
      <c r="G122" s="62">
        <v>44</v>
      </c>
      <c r="H122" s="62">
        <v>46</v>
      </c>
      <c r="I122" s="54">
        <f t="shared" ref="I122:I127" si="10">(G122-H122)/(G122)*(-G122*100*P122)/100000</f>
        <v>2.1999999999999999E-2</v>
      </c>
      <c r="J122" s="54">
        <v>2.1999999999999999E-2</v>
      </c>
      <c r="K122" s="59">
        <v>0.1</v>
      </c>
      <c r="L122" s="60">
        <v>1</v>
      </c>
      <c r="M122" s="59">
        <v>0.1</v>
      </c>
      <c r="N122" s="58">
        <v>2.1999999999999999E-2</v>
      </c>
      <c r="O122" s="84">
        <v>0.16</v>
      </c>
      <c r="P122" s="57">
        <v>11</v>
      </c>
    </row>
    <row r="123" spans="1:16" s="57" customFormat="1" ht="30.75" customHeight="1" x14ac:dyDescent="0.35">
      <c r="A123" s="64">
        <v>45238</v>
      </c>
      <c r="B123" s="64">
        <v>45244</v>
      </c>
      <c r="C123" s="57" t="s">
        <v>118</v>
      </c>
      <c r="D123" s="57" t="s">
        <v>117</v>
      </c>
      <c r="E123" s="57" t="s">
        <v>43</v>
      </c>
      <c r="F123" s="61">
        <v>82</v>
      </c>
      <c r="G123" s="62">
        <v>2.5</v>
      </c>
      <c r="H123" s="62">
        <v>2.92</v>
      </c>
      <c r="I123" s="54">
        <f t="shared" si="10"/>
        <v>1.6799999999999999E-2</v>
      </c>
      <c r="J123" s="54">
        <v>1.6799999999999999E-2</v>
      </c>
      <c r="K123" s="59">
        <v>0.1</v>
      </c>
      <c r="L123" s="60">
        <v>1</v>
      </c>
      <c r="M123" s="59">
        <v>0.1</v>
      </c>
      <c r="N123" s="58">
        <v>1.6799999999999999E-2</v>
      </c>
      <c r="O123" s="84">
        <v>0.16</v>
      </c>
      <c r="P123" s="57">
        <v>40</v>
      </c>
    </row>
    <row r="124" spans="1:16" s="57" customFormat="1" ht="30.75" customHeight="1" x14ac:dyDescent="0.35">
      <c r="A124" s="64">
        <v>45240</v>
      </c>
      <c r="B124" s="64">
        <v>45261</v>
      </c>
      <c r="C124" s="57" t="s">
        <v>120</v>
      </c>
      <c r="D124" s="57" t="s">
        <v>42</v>
      </c>
      <c r="E124" s="57" t="s">
        <v>43</v>
      </c>
      <c r="F124" s="61">
        <v>195</v>
      </c>
      <c r="G124" s="62">
        <v>8.6</v>
      </c>
      <c r="H124" s="62">
        <v>9.9700000000000006</v>
      </c>
      <c r="I124" s="54">
        <f t="shared" si="10"/>
        <v>1.6440000000000014E-2</v>
      </c>
      <c r="J124" s="54">
        <v>1.6400000000000001E-2</v>
      </c>
      <c r="K124" s="59">
        <v>0.1</v>
      </c>
      <c r="L124" s="60">
        <v>1</v>
      </c>
      <c r="M124" s="59">
        <v>0.1</v>
      </c>
      <c r="N124" s="58">
        <v>1.6400000000000001E-2</v>
      </c>
      <c r="O124" s="84">
        <v>0.16</v>
      </c>
      <c r="P124" s="57">
        <v>12</v>
      </c>
    </row>
    <row r="125" spans="1:16" s="57" customFormat="1" ht="30.75" customHeight="1" x14ac:dyDescent="0.35">
      <c r="A125" s="64">
        <v>45244</v>
      </c>
      <c r="B125" s="64">
        <v>45264</v>
      </c>
      <c r="C125" s="57" t="s">
        <v>121</v>
      </c>
      <c r="D125" s="57" t="s">
        <v>42</v>
      </c>
      <c r="E125" s="57" t="s">
        <v>43</v>
      </c>
      <c r="F125" s="61">
        <v>140</v>
      </c>
      <c r="G125" s="62">
        <v>4</v>
      </c>
      <c r="H125" s="62">
        <v>4.95</v>
      </c>
      <c r="I125" s="54">
        <f t="shared" si="10"/>
        <v>2.3750000000000004E-2</v>
      </c>
      <c r="J125" s="54">
        <f>I125+I126</f>
        <v>3.8949999999999999E-2</v>
      </c>
      <c r="K125" s="59">
        <v>0.1</v>
      </c>
      <c r="L125" s="60">
        <v>1</v>
      </c>
      <c r="M125" s="59">
        <v>0.1</v>
      </c>
      <c r="N125" s="58">
        <v>2.3800000000000002E-2</v>
      </c>
      <c r="O125" s="84">
        <v>0.16</v>
      </c>
      <c r="P125" s="57">
        <v>25</v>
      </c>
    </row>
    <row r="126" spans="1:16" s="57" customFormat="1" ht="30.75" customHeight="1" x14ac:dyDescent="0.35">
      <c r="A126" s="64">
        <v>45240</v>
      </c>
      <c r="B126" s="64">
        <v>45265</v>
      </c>
      <c r="C126" s="57" t="s">
        <v>119</v>
      </c>
      <c r="D126" s="57" t="s">
        <v>42</v>
      </c>
      <c r="E126" s="57" t="s">
        <v>43</v>
      </c>
      <c r="F126" s="61">
        <v>38</v>
      </c>
      <c r="G126" s="62">
        <v>2.6</v>
      </c>
      <c r="H126" s="62">
        <v>2.98</v>
      </c>
      <c r="I126" s="54">
        <f t="shared" si="10"/>
        <v>1.5199999999999995E-2</v>
      </c>
      <c r="J126" s="54">
        <f>I126+I127</f>
        <v>2.5649999999999985E-2</v>
      </c>
      <c r="K126" s="59">
        <v>0.1</v>
      </c>
      <c r="L126" s="60">
        <v>1</v>
      </c>
      <c r="M126" s="59">
        <v>0.1</v>
      </c>
      <c r="N126" s="58">
        <v>1.5800000000000002E-2</v>
      </c>
      <c r="O126" s="84">
        <v>0.16</v>
      </c>
      <c r="P126" s="57">
        <v>40</v>
      </c>
    </row>
    <row r="127" spans="1:16" s="57" customFormat="1" ht="30.75" customHeight="1" x14ac:dyDescent="0.35">
      <c r="A127" s="64">
        <v>45237</v>
      </c>
      <c r="B127" s="64">
        <v>45266</v>
      </c>
      <c r="C127" s="57" t="s">
        <v>115</v>
      </c>
      <c r="D127" s="57" t="s">
        <v>42</v>
      </c>
      <c r="E127" s="57" t="s">
        <v>43</v>
      </c>
      <c r="F127" s="61">
        <v>330</v>
      </c>
      <c r="G127" s="62">
        <v>9</v>
      </c>
      <c r="H127" s="62">
        <v>9.9499999999999993</v>
      </c>
      <c r="I127" s="54">
        <f t="shared" si="10"/>
        <v>1.0449999999999991E-2</v>
      </c>
      <c r="J127" s="54">
        <f>I127+I141</f>
        <v>-6.9550000000000042E-2</v>
      </c>
      <c r="K127" s="59">
        <v>0.1</v>
      </c>
      <c r="L127" s="60">
        <v>1</v>
      </c>
      <c r="M127" s="59">
        <v>0.1</v>
      </c>
      <c r="N127" s="58">
        <v>1.0500000000000001E-2</v>
      </c>
      <c r="O127" s="84">
        <v>0.16</v>
      </c>
      <c r="P127" s="57">
        <v>11</v>
      </c>
    </row>
    <row r="128" spans="1:16" s="57" customFormat="1" ht="30.75" customHeight="1" x14ac:dyDescent="0.35">
      <c r="A128" s="64">
        <v>45238</v>
      </c>
      <c r="B128" s="64">
        <v>45266</v>
      </c>
      <c r="C128" s="57" t="s">
        <v>123</v>
      </c>
      <c r="D128" s="57" t="s">
        <v>117</v>
      </c>
      <c r="E128" s="57" t="s">
        <v>43</v>
      </c>
      <c r="F128" s="61">
        <v>95</v>
      </c>
      <c r="G128" s="62">
        <v>2.6</v>
      </c>
      <c r="H128" s="62">
        <v>2.2000000000000002</v>
      </c>
      <c r="I128" s="54">
        <f>(G128-H128)/(G128)*(-G128*100*P128)/100000</f>
        <v>-1.5999999999999997E-2</v>
      </c>
      <c r="J128" s="54">
        <f>I128+I129</f>
        <v>-2.8000000000000008E-2</v>
      </c>
      <c r="K128" s="59">
        <v>0.1</v>
      </c>
      <c r="L128" s="60">
        <v>1</v>
      </c>
      <c r="M128" s="59">
        <v>0.1</v>
      </c>
      <c r="N128" s="58">
        <v>-1.6E-2</v>
      </c>
      <c r="O128" s="84">
        <v>0.16</v>
      </c>
      <c r="P128" s="57">
        <v>40</v>
      </c>
    </row>
    <row r="129" spans="1:16" s="57" customFormat="1" ht="30.75" customHeight="1" x14ac:dyDescent="0.35">
      <c r="A129" s="64">
        <v>45252</v>
      </c>
      <c r="B129" s="64">
        <v>45266</v>
      </c>
      <c r="C129" s="57" t="s">
        <v>124</v>
      </c>
      <c r="D129" s="57" t="s">
        <v>42</v>
      </c>
      <c r="E129" s="57" t="s">
        <v>43</v>
      </c>
      <c r="F129" s="61">
        <v>100</v>
      </c>
      <c r="G129" s="62">
        <v>2.4500000000000002</v>
      </c>
      <c r="H129" s="62">
        <v>2.15</v>
      </c>
      <c r="I129" s="54">
        <f>(G129-H129)/(G129)*(-G129*100*P129)/100000</f>
        <v>-1.2000000000000011E-2</v>
      </c>
      <c r="J129" s="54">
        <v>-1.2E-2</v>
      </c>
      <c r="K129" s="59">
        <v>0.1</v>
      </c>
      <c r="L129" s="60">
        <v>1</v>
      </c>
      <c r="M129" s="59">
        <v>0.1</v>
      </c>
      <c r="N129" s="58">
        <v>-1.2E-2</v>
      </c>
      <c r="O129" s="84">
        <v>0.16</v>
      </c>
      <c r="P129" s="57">
        <v>40</v>
      </c>
    </row>
    <row r="130" spans="1:16" s="57" customFormat="1" ht="30.75" customHeight="1" x14ac:dyDescent="0.35">
      <c r="A130" s="64">
        <v>45238</v>
      </c>
      <c r="B130" s="64">
        <v>45275</v>
      </c>
      <c r="C130" s="57" t="s">
        <v>116</v>
      </c>
      <c r="D130" s="57" t="s">
        <v>117</v>
      </c>
      <c r="E130" s="57" t="s">
        <v>43</v>
      </c>
      <c r="F130" s="61">
        <v>16</v>
      </c>
      <c r="G130" s="62">
        <v>15</v>
      </c>
      <c r="H130" s="62">
        <v>16</v>
      </c>
      <c r="I130" s="54">
        <v>1.2999999999999999E-2</v>
      </c>
      <c r="J130" s="54">
        <f>I130+I131</f>
        <v>2.6200000000000001E-2</v>
      </c>
      <c r="K130" s="59">
        <v>0.1</v>
      </c>
      <c r="L130" s="60">
        <v>1</v>
      </c>
      <c r="M130" s="59">
        <v>0.1</v>
      </c>
      <c r="N130" s="58">
        <v>1.2999999999999999E-2</v>
      </c>
      <c r="O130" s="84">
        <v>0.16</v>
      </c>
      <c r="P130" s="57">
        <v>100</v>
      </c>
    </row>
    <row r="131" spans="1:16" s="57" customFormat="1" ht="30.75" customHeight="1" x14ac:dyDescent="0.35">
      <c r="A131" s="64">
        <v>45239</v>
      </c>
      <c r="B131" s="64">
        <v>45275</v>
      </c>
      <c r="C131" s="57" t="s">
        <v>125</v>
      </c>
      <c r="D131" s="57" t="s">
        <v>42</v>
      </c>
      <c r="E131" s="57" t="s">
        <v>43</v>
      </c>
      <c r="F131" s="61">
        <v>330</v>
      </c>
      <c r="G131" s="62">
        <v>31</v>
      </c>
      <c r="H131" s="62">
        <v>40.53</v>
      </c>
      <c r="I131" s="54">
        <v>1.32E-2</v>
      </c>
      <c r="J131" s="54">
        <v>1.32E-2</v>
      </c>
      <c r="K131" s="59">
        <v>0.1</v>
      </c>
      <c r="L131" s="60">
        <v>1</v>
      </c>
      <c r="M131" s="59">
        <v>0.1</v>
      </c>
      <c r="N131" s="58">
        <v>1.32E-2</v>
      </c>
      <c r="O131" s="84">
        <v>0.16</v>
      </c>
      <c r="P131" s="57">
        <v>11</v>
      </c>
    </row>
    <row r="132" spans="1:16" s="57" customFormat="1" ht="30.75" customHeight="1" x14ac:dyDescent="0.35">
      <c r="A132" s="64">
        <v>45212</v>
      </c>
      <c r="B132" s="64">
        <v>45275</v>
      </c>
      <c r="C132" s="57" t="s">
        <v>126</v>
      </c>
      <c r="D132" s="57" t="s">
        <v>42</v>
      </c>
      <c r="E132" s="57" t="s">
        <v>43</v>
      </c>
      <c r="F132" s="61">
        <v>120</v>
      </c>
      <c r="G132" s="62">
        <v>23</v>
      </c>
      <c r="H132" s="62">
        <v>22.48</v>
      </c>
      <c r="I132" s="54">
        <v>1.0500000000000001E-2</v>
      </c>
      <c r="J132" s="54">
        <v>1.0999999999999999E-2</v>
      </c>
      <c r="K132" s="59">
        <v>0.1</v>
      </c>
      <c r="L132" s="60">
        <v>1</v>
      </c>
      <c r="M132" s="59">
        <v>0.1</v>
      </c>
      <c r="N132" s="58">
        <v>1.0999999999999999E-2</v>
      </c>
      <c r="O132" s="84">
        <v>0.16</v>
      </c>
      <c r="P132" s="57">
        <v>11</v>
      </c>
    </row>
    <row r="133" spans="1:16" s="57" customFormat="1" ht="30.75" customHeight="1" x14ac:dyDescent="0.35">
      <c r="A133" s="64">
        <v>45245</v>
      </c>
      <c r="B133" s="64">
        <v>45275</v>
      </c>
      <c r="C133" s="57" t="s">
        <v>122</v>
      </c>
      <c r="D133" s="57" t="s">
        <v>42</v>
      </c>
      <c r="E133" s="57" t="s">
        <v>43</v>
      </c>
      <c r="F133" s="61">
        <v>230</v>
      </c>
      <c r="G133" s="62">
        <v>9</v>
      </c>
      <c r="H133" s="62">
        <v>10</v>
      </c>
      <c r="I133" s="54">
        <f t="shared" ref="I133:I141" si="11">(G133-H133)/(G133)*(-G133*100*P133)/100000</f>
        <v>1.0999999999999999E-2</v>
      </c>
      <c r="J133" s="54">
        <f>I133+I137</f>
        <v>-8.9999999999999976E-3</v>
      </c>
      <c r="K133" s="59">
        <v>0.1</v>
      </c>
      <c r="L133" s="60">
        <v>1</v>
      </c>
      <c r="M133" s="59">
        <v>0.1</v>
      </c>
      <c r="N133" s="58">
        <v>1.0999999999999999E-2</v>
      </c>
      <c r="O133" s="84">
        <v>0.16</v>
      </c>
      <c r="P133" s="57">
        <v>11</v>
      </c>
    </row>
    <row r="134" spans="1:16" s="57" customFormat="1" ht="30.75" customHeight="1" x14ac:dyDescent="0.35">
      <c r="A134" s="64"/>
      <c r="B134" s="64"/>
      <c r="F134" s="61"/>
      <c r="G134" s="62"/>
      <c r="H134" s="62"/>
      <c r="I134" s="54"/>
      <c r="J134" s="54"/>
      <c r="K134" s="59"/>
      <c r="L134" s="60"/>
      <c r="M134" s="59"/>
      <c r="N134" s="58"/>
      <c r="O134" s="76"/>
    </row>
    <row r="135" spans="1:16" s="57" customFormat="1" ht="30.75" customHeight="1" x14ac:dyDescent="0.35">
      <c r="A135" s="64"/>
      <c r="B135" s="86">
        <v>2024</v>
      </c>
      <c r="F135" s="61"/>
      <c r="G135" s="62"/>
      <c r="H135" s="62"/>
      <c r="I135" s="54"/>
      <c r="J135" s="54"/>
      <c r="K135" s="59"/>
      <c r="L135" s="60"/>
      <c r="M135" s="59"/>
      <c r="N135" s="58"/>
      <c r="O135" s="76"/>
    </row>
    <row r="136" spans="1:16" s="57" customFormat="1" ht="30.75" customHeight="1" x14ac:dyDescent="0.35">
      <c r="A136" s="64"/>
      <c r="B136" s="64"/>
      <c r="F136" s="61"/>
      <c r="G136" s="62"/>
      <c r="H136" s="62"/>
      <c r="I136" s="54"/>
      <c r="J136" s="54"/>
      <c r="K136" s="59"/>
      <c r="L136" s="60"/>
      <c r="M136" s="59"/>
      <c r="N136" s="58"/>
      <c r="O136" s="76"/>
    </row>
    <row r="137" spans="1:16" s="79" customFormat="1" ht="30.75" customHeight="1" x14ac:dyDescent="0.35">
      <c r="A137" s="78">
        <v>45300</v>
      </c>
      <c r="B137" s="78">
        <v>45307</v>
      </c>
      <c r="C137" s="79" t="s">
        <v>136</v>
      </c>
      <c r="D137" s="79" t="s">
        <v>42</v>
      </c>
      <c r="E137" s="79" t="s">
        <v>43</v>
      </c>
      <c r="F137" s="80">
        <v>38</v>
      </c>
      <c r="G137" s="62">
        <v>2.6</v>
      </c>
      <c r="H137" s="62">
        <v>2.1</v>
      </c>
      <c r="I137" s="81">
        <f t="shared" si="11"/>
        <v>-1.9999999999999997E-2</v>
      </c>
      <c r="J137" s="81">
        <v>-0.02</v>
      </c>
      <c r="K137" s="82">
        <v>0.1</v>
      </c>
      <c r="L137" s="83">
        <v>1</v>
      </c>
      <c r="M137" s="82">
        <v>0.1</v>
      </c>
      <c r="N137" s="84">
        <v>-0.02</v>
      </c>
      <c r="O137" s="84">
        <v>0.16</v>
      </c>
      <c r="P137" s="79">
        <v>40</v>
      </c>
    </row>
    <row r="138" spans="1:16" s="79" customFormat="1" ht="30.75" customHeight="1" x14ac:dyDescent="0.35">
      <c r="A138" s="78">
        <v>45299</v>
      </c>
      <c r="B138" s="78">
        <v>45308</v>
      </c>
      <c r="C138" s="79" t="s">
        <v>134</v>
      </c>
      <c r="D138" s="79" t="s">
        <v>42</v>
      </c>
      <c r="E138" s="79" t="s">
        <v>43</v>
      </c>
      <c r="F138" s="80">
        <v>200</v>
      </c>
      <c r="G138" s="62">
        <v>9</v>
      </c>
      <c r="H138" s="62">
        <v>6.45</v>
      </c>
      <c r="I138" s="81">
        <f t="shared" si="11"/>
        <v>-2.8049999999999999E-2</v>
      </c>
      <c r="J138" s="81">
        <v>-2.81E-2</v>
      </c>
      <c r="K138" s="82">
        <v>0.1</v>
      </c>
      <c r="L138" s="83">
        <v>1</v>
      </c>
      <c r="M138" s="82">
        <v>0.1</v>
      </c>
      <c r="N138" s="84">
        <v>-2.81E-2</v>
      </c>
      <c r="O138" s="84">
        <v>0.16</v>
      </c>
      <c r="P138" s="79">
        <v>11</v>
      </c>
    </row>
    <row r="139" spans="1:16" s="79" customFormat="1" ht="30.75" customHeight="1" x14ac:dyDescent="0.35">
      <c r="A139" s="78">
        <v>45299</v>
      </c>
      <c r="B139" s="78">
        <v>45522</v>
      </c>
      <c r="C139" s="79" t="s">
        <v>128</v>
      </c>
      <c r="D139" s="79" t="s">
        <v>42</v>
      </c>
      <c r="E139" s="79" t="s">
        <v>43</v>
      </c>
      <c r="F139" s="80">
        <v>450</v>
      </c>
      <c r="G139" s="62">
        <v>8.5</v>
      </c>
      <c r="H139" s="62">
        <v>9.9</v>
      </c>
      <c r="I139" s="81">
        <f t="shared" si="11"/>
        <v>1.6800000000000006E-2</v>
      </c>
      <c r="J139" s="81">
        <v>1.6799999999999999E-2</v>
      </c>
      <c r="K139" s="82">
        <v>0.1</v>
      </c>
      <c r="L139" s="83">
        <v>1</v>
      </c>
      <c r="M139" s="82">
        <v>0.1</v>
      </c>
      <c r="N139" s="84">
        <v>1.6799999999999999E-2</v>
      </c>
      <c r="O139" s="84">
        <v>0.16</v>
      </c>
      <c r="P139" s="79">
        <v>12</v>
      </c>
    </row>
    <row r="140" spans="1:16" s="57" customFormat="1" ht="30.75" customHeight="1" x14ac:dyDescent="0.35">
      <c r="A140" s="64">
        <v>45300</v>
      </c>
      <c r="B140" s="64">
        <v>45310</v>
      </c>
      <c r="C140" s="57" t="s">
        <v>135</v>
      </c>
      <c r="D140" s="57" t="s">
        <v>42</v>
      </c>
      <c r="E140" s="57" t="s">
        <v>43</v>
      </c>
      <c r="F140" s="61">
        <v>460</v>
      </c>
      <c r="G140" s="62">
        <v>8.6</v>
      </c>
      <c r="H140" s="62">
        <v>9.9</v>
      </c>
      <c r="I140" s="54">
        <f t="shared" si="11"/>
        <v>1.5600000000000011E-2</v>
      </c>
      <c r="J140" s="54">
        <v>1.5599999999999999E-2</v>
      </c>
      <c r="K140" s="59">
        <v>0.1</v>
      </c>
      <c r="L140" s="60">
        <v>1</v>
      </c>
      <c r="M140" s="59">
        <v>0.1</v>
      </c>
      <c r="N140" s="58">
        <v>1.5599999999999999E-2</v>
      </c>
      <c r="O140" s="84">
        <v>0.16</v>
      </c>
      <c r="P140" s="57">
        <v>12</v>
      </c>
    </row>
    <row r="141" spans="1:16" s="79" customFormat="1" ht="30.75" customHeight="1" x14ac:dyDescent="0.35">
      <c r="A141" s="78">
        <v>45309</v>
      </c>
      <c r="B141" s="78">
        <v>45313</v>
      </c>
      <c r="C141" s="79" t="s">
        <v>141</v>
      </c>
      <c r="D141" s="79" t="s">
        <v>42</v>
      </c>
      <c r="E141" s="79" t="s">
        <v>43</v>
      </c>
      <c r="F141" s="80">
        <v>485</v>
      </c>
      <c r="G141" s="62">
        <v>4.4000000000000004</v>
      </c>
      <c r="H141" s="108">
        <v>2.8</v>
      </c>
      <c r="I141" s="81">
        <f t="shared" si="11"/>
        <v>-8.0000000000000029E-2</v>
      </c>
      <c r="J141" s="81">
        <v>-0.08</v>
      </c>
      <c r="K141" s="82">
        <v>0.1</v>
      </c>
      <c r="L141" s="83">
        <v>1</v>
      </c>
      <c r="M141" s="82">
        <v>0.1</v>
      </c>
      <c r="N141" s="84">
        <v>-0.08</v>
      </c>
      <c r="O141" s="84">
        <v>0.16</v>
      </c>
      <c r="P141" s="79">
        <v>50</v>
      </c>
    </row>
    <row r="142" spans="1:16" s="79" customFormat="1" ht="30.75" customHeight="1" x14ac:dyDescent="0.35">
      <c r="A142" s="78">
        <v>45302</v>
      </c>
      <c r="B142" s="78">
        <v>45316</v>
      </c>
      <c r="C142" s="79" t="s">
        <v>140</v>
      </c>
      <c r="D142" s="79" t="s">
        <v>42</v>
      </c>
      <c r="E142" s="79" t="s">
        <v>43</v>
      </c>
      <c r="F142" s="80">
        <v>41</v>
      </c>
      <c r="G142" s="62">
        <v>2.5</v>
      </c>
      <c r="H142" s="108">
        <v>2.5</v>
      </c>
      <c r="I142" s="81">
        <v>-8.0000000000000002E-3</v>
      </c>
      <c r="J142" s="81">
        <v>-8.0000000000000002E-3</v>
      </c>
      <c r="K142" s="82">
        <v>0.1</v>
      </c>
      <c r="L142" s="83">
        <v>1</v>
      </c>
      <c r="M142" s="82">
        <v>0.1</v>
      </c>
      <c r="N142" s="84">
        <v>-8.0000000000000002E-3</v>
      </c>
      <c r="O142" s="84">
        <v>0.16</v>
      </c>
      <c r="P142" s="79">
        <v>40</v>
      </c>
    </row>
    <row r="143" spans="1:16" s="57" customFormat="1" ht="30.75" customHeight="1" x14ac:dyDescent="0.35">
      <c r="A143" s="64">
        <v>45299</v>
      </c>
      <c r="B143" s="64">
        <v>45338</v>
      </c>
      <c r="C143" s="57" t="s">
        <v>133</v>
      </c>
      <c r="D143" s="57" t="s">
        <v>42</v>
      </c>
      <c r="E143" s="57" t="s">
        <v>43</v>
      </c>
      <c r="F143" s="61">
        <v>340</v>
      </c>
      <c r="G143" s="62">
        <v>8.6999999999999993</v>
      </c>
      <c r="H143" s="108">
        <v>10</v>
      </c>
      <c r="I143" s="54">
        <f t="shared" ref="I143:I149" si="12">(G143-H143)/(G143)*(-G143*100*P143)/100000</f>
        <v>1.5600000000000006E-2</v>
      </c>
      <c r="J143" s="54">
        <v>1.5599999999999999E-2</v>
      </c>
      <c r="K143" s="59">
        <v>0.1</v>
      </c>
      <c r="L143" s="60">
        <v>1</v>
      </c>
      <c r="M143" s="59">
        <v>0.1</v>
      </c>
      <c r="N143" s="54">
        <v>1.5599999999999999E-2</v>
      </c>
      <c r="O143" s="84">
        <v>0.16</v>
      </c>
      <c r="P143" s="57">
        <v>12</v>
      </c>
    </row>
    <row r="144" spans="1:16" s="57" customFormat="1" ht="30.75" customHeight="1" x14ac:dyDescent="0.35">
      <c r="A144" s="64">
        <v>45300</v>
      </c>
      <c r="B144" s="64">
        <v>45338</v>
      </c>
      <c r="C144" s="57" t="s">
        <v>142</v>
      </c>
      <c r="D144" s="57" t="s">
        <v>42</v>
      </c>
      <c r="E144" s="57" t="s">
        <v>43</v>
      </c>
      <c r="F144" s="61">
        <v>135</v>
      </c>
      <c r="G144" s="62">
        <v>4.3</v>
      </c>
      <c r="H144" s="108">
        <v>5</v>
      </c>
      <c r="I144" s="54">
        <f t="shared" si="12"/>
        <v>1.7500000000000005E-2</v>
      </c>
      <c r="J144" s="54">
        <v>1.7500000000000002E-2</v>
      </c>
      <c r="K144" s="59">
        <v>0.1</v>
      </c>
      <c r="L144" s="60">
        <v>1</v>
      </c>
      <c r="M144" s="59">
        <v>0.1</v>
      </c>
      <c r="N144" s="54">
        <v>1.7500000000000002E-2</v>
      </c>
      <c r="O144" s="84">
        <v>0.16</v>
      </c>
      <c r="P144" s="57">
        <v>25</v>
      </c>
    </row>
    <row r="145" spans="1:16" s="57" customFormat="1" ht="30.75" customHeight="1" x14ac:dyDescent="0.35">
      <c r="A145" s="64">
        <v>45301</v>
      </c>
      <c r="B145" s="64">
        <v>45338</v>
      </c>
      <c r="C145" s="57" t="s">
        <v>137</v>
      </c>
      <c r="D145" s="57" t="s">
        <v>42</v>
      </c>
      <c r="E145" s="57" t="s">
        <v>43</v>
      </c>
      <c r="F145" s="61">
        <v>250</v>
      </c>
      <c r="G145" s="62">
        <v>8.8000000000000007</v>
      </c>
      <c r="H145" s="108">
        <v>10</v>
      </c>
      <c r="I145" s="54">
        <f t="shared" si="12"/>
        <v>1.4399999999999993E-2</v>
      </c>
      <c r="J145" s="54">
        <v>1.44E-2</v>
      </c>
      <c r="K145" s="59">
        <v>0.1</v>
      </c>
      <c r="L145" s="60">
        <v>1</v>
      </c>
      <c r="M145" s="59">
        <v>0.1</v>
      </c>
      <c r="N145" s="54">
        <v>1.44E-2</v>
      </c>
      <c r="O145" s="84">
        <v>0.16</v>
      </c>
      <c r="P145" s="57">
        <v>12</v>
      </c>
    </row>
    <row r="146" spans="1:16" s="57" customFormat="1" ht="30.75" customHeight="1" x14ac:dyDescent="0.35">
      <c r="A146" s="64">
        <v>45301</v>
      </c>
      <c r="B146" s="64">
        <v>45338</v>
      </c>
      <c r="C146" s="57" t="s">
        <v>138</v>
      </c>
      <c r="D146" s="57" t="s">
        <v>42</v>
      </c>
      <c r="E146" s="57" t="s">
        <v>43</v>
      </c>
      <c r="F146" s="61">
        <v>270</v>
      </c>
      <c r="G146" s="62">
        <v>8.6999999999999993</v>
      </c>
      <c r="H146" s="108">
        <v>10</v>
      </c>
      <c r="I146" s="54">
        <f t="shared" si="12"/>
        <v>1.5600000000000006E-2</v>
      </c>
      <c r="J146" s="54">
        <v>1.5599999999999999E-2</v>
      </c>
      <c r="K146" s="59">
        <v>0.1</v>
      </c>
      <c r="L146" s="60">
        <v>1</v>
      </c>
      <c r="M146" s="59">
        <v>0.1</v>
      </c>
      <c r="N146" s="54">
        <v>1.5599999999999999E-2</v>
      </c>
      <c r="O146" s="84">
        <v>0.16</v>
      </c>
      <c r="P146" s="57">
        <v>12</v>
      </c>
    </row>
    <row r="147" spans="1:16" s="57" customFormat="1" ht="30.75" customHeight="1" x14ac:dyDescent="0.35">
      <c r="A147" s="64">
        <v>45302</v>
      </c>
      <c r="B147" s="64">
        <v>45338</v>
      </c>
      <c r="C147" s="57" t="s">
        <v>143</v>
      </c>
      <c r="D147" s="57" t="s">
        <v>42</v>
      </c>
      <c r="E147" s="57" t="s">
        <v>43</v>
      </c>
      <c r="F147" s="61">
        <v>41</v>
      </c>
      <c r="G147" s="62">
        <v>2.5</v>
      </c>
      <c r="H147" s="108">
        <v>2.75</v>
      </c>
      <c r="I147" s="54">
        <f t="shared" si="12"/>
        <v>0.01</v>
      </c>
      <c r="J147" s="54">
        <v>0.02</v>
      </c>
      <c r="K147" s="59">
        <v>0.1</v>
      </c>
      <c r="L147" s="60">
        <v>1</v>
      </c>
      <c r="M147" s="59">
        <v>0.1</v>
      </c>
      <c r="N147" s="54">
        <v>0.02</v>
      </c>
      <c r="O147" s="84">
        <v>0.16</v>
      </c>
      <c r="P147" s="57">
        <v>40</v>
      </c>
    </row>
    <row r="148" spans="1:16" s="57" customFormat="1" ht="30.75" customHeight="1" x14ac:dyDescent="0.35">
      <c r="A148" s="64">
        <v>45335</v>
      </c>
      <c r="B148" s="64">
        <v>45344</v>
      </c>
      <c r="C148" s="57" t="s">
        <v>144</v>
      </c>
      <c r="D148" s="57" t="s">
        <v>42</v>
      </c>
      <c r="E148" s="57" t="s">
        <v>43</v>
      </c>
      <c r="F148" s="61">
        <v>610</v>
      </c>
      <c r="G148" s="62">
        <v>8.4</v>
      </c>
      <c r="H148" s="108">
        <v>9.6999999999999993</v>
      </c>
      <c r="I148" s="54">
        <f t="shared" si="12"/>
        <v>1.5599999999999987E-2</v>
      </c>
      <c r="J148" s="54">
        <v>1.5599999999999999E-2</v>
      </c>
      <c r="K148" s="59">
        <v>0.1</v>
      </c>
      <c r="L148" s="60">
        <v>1</v>
      </c>
      <c r="M148" s="59">
        <v>0.1</v>
      </c>
      <c r="N148" s="58">
        <v>1.5599999999999999E-2</v>
      </c>
      <c r="O148" s="84">
        <v>0.16</v>
      </c>
      <c r="P148" s="57">
        <v>12</v>
      </c>
    </row>
    <row r="149" spans="1:16" s="57" customFormat="1" ht="30.75" customHeight="1" x14ac:dyDescent="0.35">
      <c r="A149" s="64">
        <v>45335</v>
      </c>
      <c r="B149" s="64">
        <v>45344</v>
      </c>
      <c r="C149" s="57" t="s">
        <v>144</v>
      </c>
      <c r="D149" s="57" t="s">
        <v>42</v>
      </c>
      <c r="E149" s="57" t="s">
        <v>43</v>
      </c>
      <c r="F149" s="61">
        <v>610</v>
      </c>
      <c r="G149" s="62">
        <v>8.6</v>
      </c>
      <c r="H149" s="108">
        <v>9.8000000000000007</v>
      </c>
      <c r="I149" s="54">
        <f t="shared" si="12"/>
        <v>1.4400000000000013E-2</v>
      </c>
      <c r="J149" s="54">
        <v>1.44E-2</v>
      </c>
      <c r="K149" s="59">
        <v>0.1</v>
      </c>
      <c r="L149" s="60">
        <v>1</v>
      </c>
      <c r="M149" s="59">
        <v>0.1</v>
      </c>
      <c r="N149" s="58">
        <v>1.44E-2</v>
      </c>
      <c r="O149" s="84">
        <v>0.16</v>
      </c>
      <c r="P149" s="57">
        <v>12</v>
      </c>
    </row>
    <row r="150" spans="1:16" s="57" customFormat="1" ht="30.75" customHeight="1" x14ac:dyDescent="0.35">
      <c r="A150" s="64">
        <v>45351</v>
      </c>
      <c r="B150" s="64">
        <v>45362</v>
      </c>
      <c r="C150" s="57" t="s">
        <v>148</v>
      </c>
      <c r="D150" s="57" t="s">
        <v>42</v>
      </c>
      <c r="E150" s="57" t="s">
        <v>43</v>
      </c>
      <c r="F150" s="61">
        <v>155</v>
      </c>
      <c r="G150" s="62">
        <v>4</v>
      </c>
      <c r="H150" s="108">
        <v>3.5</v>
      </c>
      <c r="I150" s="54">
        <f t="shared" ref="I150:I155" si="13">(G150-H150)/(G150)*(-G150*100*P150)/100000</f>
        <v>-1.2500000000000001E-2</v>
      </c>
      <c r="J150" s="54">
        <v>-1.2500000000000001E-2</v>
      </c>
      <c r="K150" s="59">
        <v>0.1</v>
      </c>
      <c r="L150" s="60">
        <v>1</v>
      </c>
      <c r="M150" s="59">
        <v>0.1</v>
      </c>
      <c r="N150" s="58">
        <v>-1.2500000000000001E-2</v>
      </c>
      <c r="O150" s="84">
        <v>0.16</v>
      </c>
      <c r="P150" s="57">
        <v>25</v>
      </c>
    </row>
    <row r="151" spans="1:16" s="79" customFormat="1" ht="30.75" customHeight="1" x14ac:dyDescent="0.35">
      <c r="A151" s="78">
        <v>45358</v>
      </c>
      <c r="B151" s="78">
        <v>45365</v>
      </c>
      <c r="C151" s="79" t="s">
        <v>147</v>
      </c>
      <c r="D151" s="79" t="s">
        <v>42</v>
      </c>
      <c r="E151" s="79" t="s">
        <v>43</v>
      </c>
      <c r="F151" s="80">
        <v>100</v>
      </c>
      <c r="G151" s="62">
        <v>2.6</v>
      </c>
      <c r="H151" s="108">
        <v>2.95</v>
      </c>
      <c r="I151" s="81">
        <f t="shared" si="13"/>
        <v>1.4000000000000002E-2</v>
      </c>
      <c r="J151" s="81">
        <v>1.4E-2</v>
      </c>
      <c r="K151" s="82">
        <v>0.1</v>
      </c>
      <c r="L151" s="83">
        <v>1</v>
      </c>
      <c r="M151" s="82">
        <v>0.1</v>
      </c>
      <c r="N151" s="84">
        <v>1.4E-2</v>
      </c>
      <c r="O151" s="84">
        <v>0.16</v>
      </c>
      <c r="P151" s="79">
        <v>40</v>
      </c>
    </row>
    <row r="152" spans="1:16" s="57" customFormat="1" ht="30.75" customHeight="1" x14ac:dyDescent="0.35">
      <c r="A152" s="64">
        <v>45344</v>
      </c>
      <c r="B152" s="64">
        <v>45366</v>
      </c>
      <c r="C152" s="57" t="s">
        <v>145</v>
      </c>
      <c r="D152" s="57" t="s">
        <v>42</v>
      </c>
      <c r="E152" s="57" t="s">
        <v>43</v>
      </c>
      <c r="F152" s="61">
        <v>160</v>
      </c>
      <c r="G152" s="62">
        <v>4.5</v>
      </c>
      <c r="H152" s="108">
        <v>5</v>
      </c>
      <c r="I152" s="54">
        <f t="shared" si="13"/>
        <v>1.2500000000000001E-2</v>
      </c>
      <c r="J152" s="54">
        <v>1.2500000000000001E-2</v>
      </c>
      <c r="K152" s="59">
        <v>0.1</v>
      </c>
      <c r="L152" s="60">
        <v>1</v>
      </c>
      <c r="M152" s="59">
        <v>0.1</v>
      </c>
      <c r="N152" s="58">
        <v>1.2500000000000001E-2</v>
      </c>
      <c r="O152" s="84">
        <v>0.16</v>
      </c>
      <c r="P152" s="57">
        <v>25</v>
      </c>
    </row>
    <row r="153" spans="1:16" s="57" customFormat="1" ht="30.75" customHeight="1" x14ac:dyDescent="0.35">
      <c r="A153" s="64">
        <v>45355</v>
      </c>
      <c r="B153" s="64">
        <v>45383</v>
      </c>
      <c r="C153" s="57" t="s">
        <v>146</v>
      </c>
      <c r="D153" s="57" t="s">
        <v>61</v>
      </c>
      <c r="E153" s="57" t="s">
        <v>43</v>
      </c>
      <c r="F153" s="61">
        <v>90</v>
      </c>
      <c r="G153" s="62">
        <v>2.6</v>
      </c>
      <c r="H153" s="108">
        <v>2.65</v>
      </c>
      <c r="I153" s="54">
        <f t="shared" si="13"/>
        <v>1.9999999999999931E-3</v>
      </c>
      <c r="J153" s="54">
        <v>2E-3</v>
      </c>
      <c r="K153" s="59">
        <v>0.1</v>
      </c>
      <c r="L153" s="60">
        <v>1</v>
      </c>
      <c r="M153" s="59">
        <v>0.1</v>
      </c>
      <c r="N153" s="58">
        <v>2E-3</v>
      </c>
      <c r="O153" s="84">
        <v>0.16</v>
      </c>
      <c r="P153" s="57">
        <v>40</v>
      </c>
    </row>
    <row r="154" spans="1:16" s="57" customFormat="1" ht="30.75" customHeight="1" x14ac:dyDescent="0.35">
      <c r="A154" s="64">
        <v>45376</v>
      </c>
      <c r="B154" s="64">
        <v>45383</v>
      </c>
      <c r="C154" s="57" t="s">
        <v>156</v>
      </c>
      <c r="D154" s="57" t="s">
        <v>92</v>
      </c>
      <c r="E154" s="57" t="s">
        <v>43</v>
      </c>
      <c r="F154" s="61">
        <v>48</v>
      </c>
      <c r="G154" s="62">
        <v>2.5</v>
      </c>
      <c r="H154" s="108">
        <v>2.06</v>
      </c>
      <c r="I154" s="54">
        <f t="shared" si="13"/>
        <v>-1.7600000000000001E-2</v>
      </c>
      <c r="J154" s="54">
        <v>-1.7600000000000001E-2</v>
      </c>
      <c r="K154" s="59">
        <v>0.1</v>
      </c>
      <c r="L154" s="60">
        <v>1</v>
      </c>
      <c r="M154" s="59">
        <v>0.1</v>
      </c>
      <c r="N154" s="58">
        <v>-1.7600000000000001E-2</v>
      </c>
      <c r="O154" s="84">
        <v>0.16</v>
      </c>
      <c r="P154" s="57">
        <v>40</v>
      </c>
    </row>
    <row r="155" spans="1:16" s="57" customFormat="1" ht="30.75" customHeight="1" x14ac:dyDescent="0.35">
      <c r="A155" s="64">
        <v>45377</v>
      </c>
      <c r="B155" s="64">
        <v>45398</v>
      </c>
      <c r="C155" s="57" t="s">
        <v>155</v>
      </c>
      <c r="D155" s="57" t="s">
        <v>42</v>
      </c>
      <c r="E155" s="57" t="s">
        <v>43</v>
      </c>
      <c r="F155" s="61">
        <v>150</v>
      </c>
      <c r="G155" s="62">
        <v>9.1999999999999993</v>
      </c>
      <c r="H155" s="108">
        <v>8.9</v>
      </c>
      <c r="I155" s="54">
        <f t="shared" si="13"/>
        <v>-3.5999999999999869E-3</v>
      </c>
      <c r="J155" s="54">
        <v>-3.5999999999999999E-3</v>
      </c>
      <c r="K155" s="59">
        <v>0.1</v>
      </c>
      <c r="L155" s="60">
        <v>1</v>
      </c>
      <c r="M155" s="59">
        <v>0.1</v>
      </c>
      <c r="N155" s="58">
        <v>-3.5999999999999999E-3</v>
      </c>
      <c r="O155" s="84">
        <v>0.16</v>
      </c>
      <c r="P155" s="57">
        <v>12</v>
      </c>
    </row>
    <row r="156" spans="1:16" s="57" customFormat="1" ht="30.75" customHeight="1" x14ac:dyDescent="0.35">
      <c r="A156" s="64">
        <v>45366</v>
      </c>
      <c r="B156" s="64">
        <v>45401</v>
      </c>
      <c r="C156" s="57" t="s">
        <v>149</v>
      </c>
      <c r="D156" s="57" t="s">
        <v>92</v>
      </c>
      <c r="E156" s="57" t="s">
        <v>43</v>
      </c>
      <c r="F156" s="61">
        <v>40</v>
      </c>
      <c r="G156" s="62">
        <v>2.6</v>
      </c>
      <c r="H156" s="108">
        <v>3</v>
      </c>
      <c r="I156" s="54">
        <f t="shared" ref="I156:I161" si="14">(G156-H156)/(G156)*(-G156*100*P156)/100000</f>
        <v>1.5999999999999997E-2</v>
      </c>
      <c r="J156" s="54">
        <v>1.6E-2</v>
      </c>
      <c r="K156" s="59">
        <v>0.1</v>
      </c>
      <c r="L156" s="60">
        <v>1</v>
      </c>
      <c r="M156" s="59">
        <v>0.1</v>
      </c>
      <c r="N156" s="58">
        <v>1.6E-2</v>
      </c>
      <c r="O156" s="84">
        <v>0.16</v>
      </c>
      <c r="P156" s="57">
        <v>40</v>
      </c>
    </row>
    <row r="157" spans="1:16" s="57" customFormat="1" ht="30.75" customHeight="1" x14ac:dyDescent="0.35">
      <c r="A157" s="64">
        <v>45376</v>
      </c>
      <c r="B157" s="64">
        <v>45401</v>
      </c>
      <c r="C157" s="57" t="s">
        <v>151</v>
      </c>
      <c r="D157" s="57" t="s">
        <v>154</v>
      </c>
      <c r="E157" s="57" t="s">
        <v>43</v>
      </c>
      <c r="F157" s="61">
        <v>59</v>
      </c>
      <c r="G157" s="62">
        <v>2.6</v>
      </c>
      <c r="H157" s="108">
        <v>3</v>
      </c>
      <c r="I157" s="54">
        <f t="shared" si="14"/>
        <v>1.5999999999999997E-2</v>
      </c>
      <c r="J157" s="54">
        <v>1.6E-2</v>
      </c>
      <c r="K157" s="59">
        <v>0.1</v>
      </c>
      <c r="L157" s="60">
        <v>1</v>
      </c>
      <c r="M157" s="59">
        <v>0.1</v>
      </c>
      <c r="N157" s="58">
        <v>1.6E-2</v>
      </c>
      <c r="O157" s="84">
        <v>0.16</v>
      </c>
      <c r="P157" s="57">
        <v>40</v>
      </c>
    </row>
    <row r="158" spans="1:16" s="57" customFormat="1" ht="30.75" customHeight="1" x14ac:dyDescent="0.35">
      <c r="A158" s="64">
        <v>45366</v>
      </c>
      <c r="B158" s="64">
        <v>45401</v>
      </c>
      <c r="C158" s="57" t="s">
        <v>150</v>
      </c>
      <c r="D158" s="57" t="s">
        <v>154</v>
      </c>
      <c r="E158" s="57" t="s">
        <v>43</v>
      </c>
      <c r="F158" s="61">
        <v>105</v>
      </c>
      <c r="G158" s="62">
        <v>4.45</v>
      </c>
      <c r="H158" s="108">
        <v>5</v>
      </c>
      <c r="I158" s="54">
        <f t="shared" si="14"/>
        <v>1.3749999999999995E-2</v>
      </c>
      <c r="J158" s="54">
        <v>1.38E-2</v>
      </c>
      <c r="K158" s="59">
        <v>0.1</v>
      </c>
      <c r="L158" s="60">
        <v>1</v>
      </c>
      <c r="M158" s="59">
        <v>0.1</v>
      </c>
      <c r="N158" s="58">
        <v>1.38E-2</v>
      </c>
      <c r="O158" s="84">
        <v>0.16</v>
      </c>
      <c r="P158" s="57">
        <v>25</v>
      </c>
    </row>
    <row r="159" spans="1:16" s="57" customFormat="1" ht="30.75" customHeight="1" x14ac:dyDescent="0.35">
      <c r="A159" s="64">
        <v>45378</v>
      </c>
      <c r="B159" s="64">
        <v>45401</v>
      </c>
      <c r="C159" s="57" t="s">
        <v>153</v>
      </c>
      <c r="D159" s="57" t="s">
        <v>62</v>
      </c>
      <c r="E159" s="57" t="s">
        <v>43</v>
      </c>
      <c r="F159" s="61">
        <v>197</v>
      </c>
      <c r="G159" s="62">
        <v>2.6</v>
      </c>
      <c r="H159" s="108">
        <v>3</v>
      </c>
      <c r="I159" s="54">
        <f t="shared" si="14"/>
        <v>1.5999999999999997E-2</v>
      </c>
      <c r="J159" s="54">
        <v>1.6E-2</v>
      </c>
      <c r="K159" s="59">
        <v>0.1</v>
      </c>
      <c r="L159" s="60">
        <v>1</v>
      </c>
      <c r="M159" s="59">
        <v>0.1</v>
      </c>
      <c r="N159" s="58">
        <v>1.6E-2</v>
      </c>
      <c r="O159" s="84">
        <v>0.16</v>
      </c>
      <c r="P159" s="57">
        <v>40</v>
      </c>
    </row>
    <row r="160" spans="1:16" s="57" customFormat="1" ht="30.75" customHeight="1" x14ac:dyDescent="0.35">
      <c r="A160" s="64">
        <v>45377</v>
      </c>
      <c r="B160" s="64">
        <v>45401</v>
      </c>
      <c r="C160" s="57" t="s">
        <v>152</v>
      </c>
      <c r="D160" s="57" t="s">
        <v>62</v>
      </c>
      <c r="E160" s="57" t="s">
        <v>43</v>
      </c>
      <c r="F160" s="61">
        <v>42</v>
      </c>
      <c r="G160" s="62">
        <v>2.6</v>
      </c>
      <c r="H160" s="108">
        <v>3</v>
      </c>
      <c r="I160" s="54">
        <f t="shared" si="14"/>
        <v>1.5999999999999997E-2</v>
      </c>
      <c r="J160" s="54">
        <v>1.6E-2</v>
      </c>
      <c r="K160" s="59">
        <v>0.1</v>
      </c>
      <c r="L160" s="60">
        <v>1</v>
      </c>
      <c r="M160" s="59">
        <v>0.1</v>
      </c>
      <c r="N160" s="58">
        <v>1.6E-2</v>
      </c>
      <c r="O160" s="84">
        <v>0.16</v>
      </c>
      <c r="P160" s="57">
        <v>40</v>
      </c>
    </row>
    <row r="161" spans="1:16" s="57" customFormat="1" ht="30.75" customHeight="1" x14ac:dyDescent="0.35">
      <c r="A161" s="64">
        <v>45386</v>
      </c>
      <c r="B161" s="64">
        <v>45404</v>
      </c>
      <c r="C161" s="57" t="s">
        <v>160</v>
      </c>
      <c r="D161" s="57" t="s">
        <v>42</v>
      </c>
      <c r="E161" s="57" t="s">
        <v>43</v>
      </c>
      <c r="F161" s="61">
        <v>750</v>
      </c>
      <c r="G161" s="62">
        <v>8.8000000000000007</v>
      </c>
      <c r="H161" s="108">
        <v>7.4</v>
      </c>
      <c r="I161" s="54">
        <f t="shared" si="14"/>
        <v>-1.6800000000000006E-2</v>
      </c>
      <c r="J161" s="54">
        <v>-1.6799999999999999E-2</v>
      </c>
      <c r="K161" s="59">
        <v>0.1</v>
      </c>
      <c r="L161" s="60">
        <v>1</v>
      </c>
      <c r="M161" s="59">
        <v>0.1</v>
      </c>
      <c r="N161" s="58">
        <v>-1.6799999999999999E-2</v>
      </c>
      <c r="O161" s="84">
        <v>0.16</v>
      </c>
      <c r="P161" s="57">
        <v>12</v>
      </c>
    </row>
    <row r="162" spans="1:16" s="57" customFormat="1" ht="30.75" customHeight="1" x14ac:dyDescent="0.35">
      <c r="A162" s="64">
        <v>45393</v>
      </c>
      <c r="B162" s="64">
        <v>45411</v>
      </c>
      <c r="C162" s="57" t="s">
        <v>159</v>
      </c>
      <c r="D162" s="57" t="s">
        <v>92</v>
      </c>
      <c r="E162" s="57" t="s">
        <v>43</v>
      </c>
      <c r="F162" s="61">
        <v>45</v>
      </c>
      <c r="G162" s="62">
        <v>2.5</v>
      </c>
      <c r="H162" s="108">
        <v>2.95</v>
      </c>
      <c r="I162" s="54">
        <f t="shared" ref="I162:I167" si="15">(G162-H162)/(G162)*(-G162*100*P162)/100000</f>
        <v>1.8000000000000006E-2</v>
      </c>
      <c r="J162" s="54">
        <v>1.7999999999999999E-2</v>
      </c>
      <c r="K162" s="59">
        <v>0.1</v>
      </c>
      <c r="L162" s="60">
        <v>1</v>
      </c>
      <c r="M162" s="59">
        <v>0.1</v>
      </c>
      <c r="N162" s="58">
        <v>1.7999999999999999E-2</v>
      </c>
      <c r="O162" s="84">
        <v>0.16</v>
      </c>
      <c r="P162" s="57">
        <v>40</v>
      </c>
    </row>
    <row r="163" spans="1:16" s="57" customFormat="1" ht="30.75" customHeight="1" x14ac:dyDescent="0.35">
      <c r="A163" s="64">
        <v>4.0999999999999996</v>
      </c>
      <c r="B163" s="64">
        <v>45418</v>
      </c>
      <c r="C163" s="57" t="s">
        <v>158</v>
      </c>
      <c r="D163" s="57" t="s">
        <v>61</v>
      </c>
      <c r="E163" s="57" t="s">
        <v>43</v>
      </c>
      <c r="F163" s="61">
        <v>85</v>
      </c>
      <c r="G163" s="62">
        <v>2.6</v>
      </c>
      <c r="H163" s="108">
        <v>2.95</v>
      </c>
      <c r="I163" s="54">
        <f t="shared" si="15"/>
        <v>1.4000000000000002E-2</v>
      </c>
      <c r="J163" s="54">
        <v>1.4E-2</v>
      </c>
      <c r="K163" s="59">
        <v>0.1</v>
      </c>
      <c r="L163" s="60">
        <v>1</v>
      </c>
      <c r="M163" s="59">
        <v>0.1</v>
      </c>
      <c r="N163" s="58">
        <v>1.4E-2</v>
      </c>
      <c r="O163" s="84">
        <v>0.16</v>
      </c>
      <c r="P163" s="57">
        <v>40</v>
      </c>
    </row>
    <row r="164" spans="1:16" s="57" customFormat="1" ht="30.75" customHeight="1" x14ac:dyDescent="0.35">
      <c r="A164" s="64">
        <v>45386</v>
      </c>
      <c r="B164" s="64">
        <v>45418</v>
      </c>
      <c r="C164" s="57" t="s">
        <v>157</v>
      </c>
      <c r="D164" s="57" t="s">
        <v>42</v>
      </c>
      <c r="E164" s="57" t="s">
        <v>43</v>
      </c>
      <c r="F164" s="61">
        <v>720</v>
      </c>
      <c r="G164" s="62">
        <v>8.8000000000000007</v>
      </c>
      <c r="H164" s="108">
        <v>9.9499999999999993</v>
      </c>
      <c r="I164" s="54">
        <f t="shared" si="15"/>
        <v>1.3799999999999984E-2</v>
      </c>
      <c r="J164" s="54">
        <v>1.2800000000000001E-2</v>
      </c>
      <c r="K164" s="59">
        <v>0.1</v>
      </c>
      <c r="L164" s="60">
        <v>1</v>
      </c>
      <c r="M164" s="59">
        <v>0.1</v>
      </c>
      <c r="N164" s="58">
        <v>1.38E-2</v>
      </c>
      <c r="O164" s="84">
        <v>0.16</v>
      </c>
      <c r="P164" s="57">
        <v>12</v>
      </c>
    </row>
    <row r="165" spans="1:16" s="57" customFormat="1" ht="30.75" customHeight="1" x14ac:dyDescent="0.35">
      <c r="A165" s="64">
        <v>45405</v>
      </c>
      <c r="B165" s="64">
        <v>45419</v>
      </c>
      <c r="C165" s="57" t="s">
        <v>162</v>
      </c>
      <c r="D165" s="57" t="s">
        <v>42</v>
      </c>
      <c r="E165" s="57" t="s">
        <v>43</v>
      </c>
      <c r="F165" s="61">
        <v>960</v>
      </c>
      <c r="G165" s="62">
        <v>8.8000000000000007</v>
      </c>
      <c r="H165" s="108">
        <v>8.3000000000000007</v>
      </c>
      <c r="I165" s="54">
        <f t="shared" si="15"/>
        <v>-6.000000000000001E-3</v>
      </c>
      <c r="J165" s="54">
        <v>-6.0000000000000001E-3</v>
      </c>
      <c r="K165" s="59">
        <v>0.1</v>
      </c>
      <c r="L165" s="60">
        <v>1</v>
      </c>
      <c r="M165" s="59">
        <v>0.1</v>
      </c>
      <c r="N165" s="58">
        <v>6.0000000000000001E-3</v>
      </c>
      <c r="O165" s="84">
        <v>0.16</v>
      </c>
      <c r="P165" s="57">
        <v>12</v>
      </c>
    </row>
    <row r="166" spans="1:16" s="57" customFormat="1" ht="30.75" customHeight="1" x14ac:dyDescent="0.35">
      <c r="A166" s="64">
        <v>45407</v>
      </c>
      <c r="B166" s="64">
        <v>45419</v>
      </c>
      <c r="C166" s="57" t="s">
        <v>161</v>
      </c>
      <c r="D166" s="57" t="s">
        <v>42</v>
      </c>
      <c r="E166" s="57" t="s">
        <v>43</v>
      </c>
      <c r="F166" s="61">
        <v>370</v>
      </c>
      <c r="G166" s="62">
        <v>8.8000000000000007</v>
      </c>
      <c r="H166" s="108">
        <v>9.9499999999999993</v>
      </c>
      <c r="I166" s="54">
        <f t="shared" si="15"/>
        <v>1.3799999999999984E-2</v>
      </c>
      <c r="J166" s="54">
        <v>1.38E-2</v>
      </c>
      <c r="K166" s="59">
        <v>0.1</v>
      </c>
      <c r="L166" s="60">
        <v>1</v>
      </c>
      <c r="M166" s="59">
        <v>0.1</v>
      </c>
      <c r="N166" s="58">
        <v>1.38E-2</v>
      </c>
      <c r="O166" s="84">
        <v>0.16</v>
      </c>
      <c r="P166" s="57">
        <v>12</v>
      </c>
    </row>
    <row r="167" spans="1:16" s="57" customFormat="1" ht="30.75" customHeight="1" x14ac:dyDescent="0.35">
      <c r="A167" s="64">
        <v>45408</v>
      </c>
      <c r="B167" s="64">
        <v>45419</v>
      </c>
      <c r="C167" s="57" t="s">
        <v>163</v>
      </c>
      <c r="D167" s="57" t="s">
        <v>42</v>
      </c>
      <c r="E167" s="57" t="s">
        <v>43</v>
      </c>
      <c r="F167" s="61">
        <v>185</v>
      </c>
      <c r="G167" s="62">
        <v>9</v>
      </c>
      <c r="H167" s="108">
        <v>8.6</v>
      </c>
      <c r="I167" s="54">
        <f t="shared" si="15"/>
        <v>-4.8000000000000039E-3</v>
      </c>
      <c r="J167" s="54">
        <v>-4.7999999999999996E-3</v>
      </c>
      <c r="K167" s="59">
        <v>0.1</v>
      </c>
      <c r="L167" s="60">
        <v>1</v>
      </c>
      <c r="M167" s="59">
        <v>0.1</v>
      </c>
      <c r="N167" s="58">
        <v>-4.7999999999999996E-3</v>
      </c>
      <c r="O167" s="84">
        <v>0.16</v>
      </c>
      <c r="P167" s="57">
        <v>12</v>
      </c>
    </row>
    <row r="168" spans="1:16" s="57" customFormat="1" ht="30.75" customHeight="1" x14ac:dyDescent="0.35">
      <c r="A168" s="64">
        <v>45407</v>
      </c>
      <c r="B168" s="64">
        <v>45426</v>
      </c>
      <c r="C168" s="57" t="s">
        <v>166</v>
      </c>
      <c r="D168" s="57" t="s">
        <v>42</v>
      </c>
      <c r="E168" s="57" t="s">
        <v>43</v>
      </c>
      <c r="F168" s="61">
        <v>980</v>
      </c>
      <c r="G168" s="62">
        <v>8.8000000000000007</v>
      </c>
      <c r="H168" s="108">
        <v>9.85</v>
      </c>
      <c r="I168" s="54">
        <f t="shared" ref="I168:I173" si="16">(G168-H168)/(G168)*(-G168*100*P168)/100000</f>
        <v>1.2599999999999988E-2</v>
      </c>
      <c r="J168" s="54">
        <v>1.26E-2</v>
      </c>
      <c r="K168" s="59">
        <v>0.1</v>
      </c>
      <c r="L168" s="60">
        <v>1</v>
      </c>
      <c r="M168" s="59">
        <v>0.1</v>
      </c>
      <c r="N168" s="58">
        <v>1.26E-2</v>
      </c>
      <c r="O168" s="84">
        <v>0.16</v>
      </c>
      <c r="P168" s="57">
        <v>12</v>
      </c>
    </row>
    <row r="169" spans="1:16" s="57" customFormat="1" ht="30.75" customHeight="1" x14ac:dyDescent="0.35">
      <c r="A169" s="64">
        <v>45407</v>
      </c>
      <c r="B169" s="64">
        <v>45429</v>
      </c>
      <c r="C169" s="57" t="s">
        <v>168</v>
      </c>
      <c r="D169" s="57" t="s">
        <v>42</v>
      </c>
      <c r="E169" s="57" t="s">
        <v>43</v>
      </c>
      <c r="F169" s="61">
        <v>430</v>
      </c>
      <c r="G169" s="62">
        <v>8.6</v>
      </c>
      <c r="H169" s="108">
        <v>10</v>
      </c>
      <c r="I169" s="54">
        <f t="shared" si="16"/>
        <v>1.6800000000000006E-2</v>
      </c>
      <c r="J169" s="54">
        <v>1.6799999999999999E-2</v>
      </c>
      <c r="K169" s="59">
        <v>0.1</v>
      </c>
      <c r="L169" s="60">
        <v>1</v>
      </c>
      <c r="M169" s="59">
        <v>0.1</v>
      </c>
      <c r="N169" s="58">
        <v>1.6799999999999999E-2</v>
      </c>
      <c r="O169" s="84">
        <v>0.16</v>
      </c>
      <c r="P169" s="57">
        <v>12</v>
      </c>
    </row>
    <row r="170" spans="1:16" s="57" customFormat="1" ht="30.75" customHeight="1" x14ac:dyDescent="0.35">
      <c r="A170" s="64">
        <v>45412</v>
      </c>
      <c r="B170" s="64">
        <v>45429</v>
      </c>
      <c r="C170" s="57" t="s">
        <v>164</v>
      </c>
      <c r="D170" s="57" t="s">
        <v>62</v>
      </c>
      <c r="E170" s="57" t="s">
        <v>43</v>
      </c>
      <c r="F170" s="61">
        <v>185</v>
      </c>
      <c r="G170" s="62">
        <v>4.55</v>
      </c>
      <c r="H170" s="108">
        <v>5</v>
      </c>
      <c r="I170" s="54">
        <f t="shared" si="16"/>
        <v>1.1250000000000005E-2</v>
      </c>
      <c r="J170" s="54">
        <v>1.1299999999999999E-2</v>
      </c>
      <c r="K170" s="59">
        <v>0.1</v>
      </c>
      <c r="L170" s="60">
        <v>1</v>
      </c>
      <c r="M170" s="59">
        <v>0.1</v>
      </c>
      <c r="N170" s="58">
        <v>1.1299999999999999E-2</v>
      </c>
      <c r="O170" s="84">
        <v>0.16</v>
      </c>
      <c r="P170" s="57">
        <v>25</v>
      </c>
    </row>
    <row r="171" spans="1:16" s="57" customFormat="1" ht="30.75" customHeight="1" x14ac:dyDescent="0.35">
      <c r="A171" s="64">
        <v>45419</v>
      </c>
      <c r="B171" s="64">
        <v>45429</v>
      </c>
      <c r="C171" s="57" t="s">
        <v>169</v>
      </c>
      <c r="D171" s="57" t="s">
        <v>61</v>
      </c>
      <c r="E171" s="57" t="s">
        <v>43</v>
      </c>
      <c r="F171" s="61">
        <v>94</v>
      </c>
      <c r="G171" s="62">
        <v>2.5499999999999998</v>
      </c>
      <c r="H171" s="108">
        <v>2.8</v>
      </c>
      <c r="I171" s="54">
        <f t="shared" si="16"/>
        <v>0.01</v>
      </c>
      <c r="J171" s="54">
        <v>0.01</v>
      </c>
      <c r="K171" s="59">
        <v>0.1</v>
      </c>
      <c r="L171" s="60">
        <v>1</v>
      </c>
      <c r="M171" s="59">
        <v>0.1</v>
      </c>
      <c r="N171" s="58">
        <v>0.01</v>
      </c>
      <c r="O171" s="84">
        <v>0.16</v>
      </c>
      <c r="P171" s="57">
        <v>40</v>
      </c>
    </row>
    <row r="172" spans="1:16" s="57" customFormat="1" ht="30.75" customHeight="1" x14ac:dyDescent="0.35">
      <c r="A172" s="64">
        <v>45412</v>
      </c>
      <c r="B172" s="64">
        <v>45432</v>
      </c>
      <c r="C172" s="57" t="s">
        <v>167</v>
      </c>
      <c r="D172" s="57" t="s">
        <v>62</v>
      </c>
      <c r="E172" s="57" t="s">
        <v>43</v>
      </c>
      <c r="F172" s="61">
        <v>23</v>
      </c>
      <c r="G172" s="62">
        <v>1.8</v>
      </c>
      <c r="H172" s="108">
        <v>1.98</v>
      </c>
      <c r="I172" s="54">
        <f t="shared" si="16"/>
        <v>8.9999999999999959E-3</v>
      </c>
      <c r="J172" s="54">
        <v>8.9999999999999993E-3</v>
      </c>
      <c r="K172" s="59">
        <v>0.1</v>
      </c>
      <c r="L172" s="60">
        <v>1</v>
      </c>
      <c r="M172" s="59">
        <v>0.1</v>
      </c>
      <c r="N172" s="58">
        <v>8.9999999999999993E-3</v>
      </c>
      <c r="O172" s="84">
        <v>0.16</v>
      </c>
      <c r="P172" s="57">
        <v>50</v>
      </c>
    </row>
    <row r="173" spans="1:16" s="57" customFormat="1" ht="30.75" customHeight="1" x14ac:dyDescent="0.35">
      <c r="A173" s="64">
        <v>45418</v>
      </c>
      <c r="B173" s="64">
        <v>45440</v>
      </c>
      <c r="C173" s="57" t="s">
        <v>165</v>
      </c>
      <c r="D173" s="57" t="s">
        <v>42</v>
      </c>
      <c r="E173" s="57" t="s">
        <v>43</v>
      </c>
      <c r="F173" s="61">
        <v>200</v>
      </c>
      <c r="G173" s="62">
        <v>9</v>
      </c>
      <c r="H173" s="108">
        <v>9.9</v>
      </c>
      <c r="I173" s="54">
        <f t="shared" si="16"/>
        <v>1.0800000000000004E-2</v>
      </c>
      <c r="J173" s="54">
        <f>I173+I174</f>
        <v>4.5500000000000037E-3</v>
      </c>
      <c r="K173" s="59">
        <v>0.1</v>
      </c>
      <c r="L173" s="60">
        <v>1</v>
      </c>
      <c r="M173" s="59">
        <v>0.1</v>
      </c>
      <c r="N173" s="58">
        <v>1.0800000000000001E-2</v>
      </c>
      <c r="O173" s="84">
        <v>0.16</v>
      </c>
      <c r="P173" s="57">
        <v>12</v>
      </c>
    </row>
    <row r="174" spans="1:16" s="57" customFormat="1" ht="30.75" customHeight="1" x14ac:dyDescent="0.35">
      <c r="A174" s="64">
        <v>45446</v>
      </c>
      <c r="B174" s="64">
        <v>45454</v>
      </c>
      <c r="C174" s="57" t="s">
        <v>170</v>
      </c>
      <c r="D174" s="57" t="s">
        <v>62</v>
      </c>
      <c r="E174" s="57" t="s">
        <v>43</v>
      </c>
      <c r="F174" s="61">
        <v>212.5</v>
      </c>
      <c r="G174" s="62">
        <v>4.2</v>
      </c>
      <c r="H174" s="108">
        <v>3.95</v>
      </c>
      <c r="I174" s="54">
        <f t="shared" ref="I174:I179" si="17">(G174-H174)/(G174)*(-G174*100*P174)/100000</f>
        <v>-6.2500000000000003E-3</v>
      </c>
      <c r="J174" s="54">
        <v>-6.3E-3</v>
      </c>
      <c r="K174" s="59">
        <v>0.1</v>
      </c>
      <c r="L174" s="60">
        <v>1</v>
      </c>
      <c r="M174" s="59">
        <v>0.1</v>
      </c>
      <c r="N174" s="58">
        <v>-6.3E-3</v>
      </c>
      <c r="O174" s="84">
        <v>0.16</v>
      </c>
      <c r="P174" s="57">
        <v>25</v>
      </c>
    </row>
    <row r="175" spans="1:16" s="57" customFormat="1" ht="30.75" customHeight="1" x14ac:dyDescent="0.35">
      <c r="A175" s="64">
        <v>45448</v>
      </c>
      <c r="B175" s="64">
        <v>45464</v>
      </c>
      <c r="C175" s="57" t="s">
        <v>171</v>
      </c>
      <c r="D175" s="57" t="s">
        <v>42</v>
      </c>
      <c r="E175" s="57" t="s">
        <v>43</v>
      </c>
      <c r="F175" s="61">
        <v>170</v>
      </c>
      <c r="G175" s="62">
        <v>9.3000000000000007</v>
      </c>
      <c r="H175" s="108">
        <v>10</v>
      </c>
      <c r="I175" s="54">
        <f t="shared" si="17"/>
        <v>8.3999999999999925E-3</v>
      </c>
      <c r="J175" s="54">
        <v>8.3999999999999995E-3</v>
      </c>
      <c r="K175" s="59">
        <v>0.1</v>
      </c>
      <c r="L175" s="60">
        <v>1</v>
      </c>
      <c r="M175" s="59">
        <v>0.1</v>
      </c>
      <c r="N175" s="58">
        <v>8.3999999999999995E-3</v>
      </c>
      <c r="O175" s="84">
        <v>0.16</v>
      </c>
      <c r="P175" s="57">
        <v>12</v>
      </c>
    </row>
    <row r="176" spans="1:16" s="57" customFormat="1" ht="30.75" customHeight="1" x14ac:dyDescent="0.35">
      <c r="A176" s="64">
        <v>45446</v>
      </c>
      <c r="B176" s="64">
        <v>45464</v>
      </c>
      <c r="C176" s="57" t="s">
        <v>172</v>
      </c>
      <c r="D176" s="57" t="s">
        <v>62</v>
      </c>
      <c r="E176" s="57" t="s">
        <v>43</v>
      </c>
      <c r="F176" s="61">
        <v>25</v>
      </c>
      <c r="G176" s="62">
        <v>1.85</v>
      </c>
      <c r="H176" s="108">
        <v>2</v>
      </c>
      <c r="I176" s="54">
        <f t="shared" si="17"/>
        <v>7.4999999999999954E-3</v>
      </c>
      <c r="J176" s="54">
        <v>7.4999999999999997E-3</v>
      </c>
      <c r="K176" s="59">
        <v>0.1</v>
      </c>
      <c r="L176" s="60">
        <v>1</v>
      </c>
      <c r="M176" s="59">
        <v>0.1</v>
      </c>
      <c r="N176" s="58">
        <v>7.4999999999999997E-3</v>
      </c>
      <c r="O176" s="84">
        <v>0.16</v>
      </c>
      <c r="P176" s="57">
        <v>50</v>
      </c>
    </row>
    <row r="177" spans="1:16" s="57" customFormat="1" ht="30.75" customHeight="1" x14ac:dyDescent="0.35">
      <c r="A177" s="64">
        <v>45453</v>
      </c>
      <c r="B177" s="64">
        <v>45585</v>
      </c>
      <c r="C177" s="57" t="s">
        <v>173</v>
      </c>
      <c r="D177" s="57" t="s">
        <v>62</v>
      </c>
      <c r="E177" s="57" t="s">
        <v>43</v>
      </c>
      <c r="F177" s="61">
        <v>205</v>
      </c>
      <c r="G177" s="62">
        <v>4.3499999999999996</v>
      </c>
      <c r="H177" s="108">
        <v>4.88</v>
      </c>
      <c r="I177" s="54">
        <f t="shared" si="17"/>
        <v>1.3250000000000005E-2</v>
      </c>
      <c r="J177" s="54">
        <v>1.3299999999999999E-2</v>
      </c>
      <c r="K177" s="59">
        <v>0.1</v>
      </c>
      <c r="L177" s="60">
        <v>1</v>
      </c>
      <c r="M177" s="59">
        <v>0.1</v>
      </c>
      <c r="N177" s="58">
        <v>1.3299999999999999E-2</v>
      </c>
      <c r="O177" s="84">
        <v>0.16</v>
      </c>
      <c r="P177" s="57">
        <v>25</v>
      </c>
    </row>
    <row r="178" spans="1:16" s="57" customFormat="1" ht="30.75" customHeight="1" x14ac:dyDescent="0.35">
      <c r="A178" s="64">
        <v>45484</v>
      </c>
      <c r="B178" s="64">
        <v>45497</v>
      </c>
      <c r="C178" s="57" t="s">
        <v>181</v>
      </c>
      <c r="D178" s="57" t="s">
        <v>42</v>
      </c>
      <c r="E178" s="57" t="s">
        <v>43</v>
      </c>
      <c r="F178" s="61">
        <v>310</v>
      </c>
      <c r="G178" s="62">
        <v>8.8000000000000007</v>
      </c>
      <c r="H178" s="108">
        <v>9.85</v>
      </c>
      <c r="I178" s="54">
        <f t="shared" si="17"/>
        <v>1.2599999999999988E-2</v>
      </c>
      <c r="J178" s="54">
        <v>1.26E-2</v>
      </c>
      <c r="K178" s="59">
        <v>0.1</v>
      </c>
      <c r="L178" s="60">
        <v>1</v>
      </c>
      <c r="M178" s="59">
        <v>0.1</v>
      </c>
      <c r="N178" s="58">
        <v>1.26E-2</v>
      </c>
      <c r="O178" s="84">
        <v>0.16</v>
      </c>
      <c r="P178" s="57">
        <v>12</v>
      </c>
    </row>
    <row r="179" spans="1:16" s="57" customFormat="1" ht="30.75" customHeight="1" x14ac:dyDescent="0.35">
      <c r="A179" s="64">
        <v>45484</v>
      </c>
      <c r="B179" s="64">
        <v>45497</v>
      </c>
      <c r="C179" s="57" t="s">
        <v>176</v>
      </c>
      <c r="D179" s="57" t="s">
        <v>42</v>
      </c>
      <c r="E179" s="57" t="s">
        <v>43</v>
      </c>
      <c r="F179" s="61">
        <v>155</v>
      </c>
      <c r="G179" s="62">
        <v>4.4000000000000004</v>
      </c>
      <c r="H179" s="108">
        <v>4.9800000000000004</v>
      </c>
      <c r="I179" s="54">
        <f t="shared" si="17"/>
        <v>1.4500000000000004E-2</v>
      </c>
      <c r="J179" s="54">
        <v>1.4500000000000001E-2</v>
      </c>
      <c r="K179" s="59">
        <v>0.1</v>
      </c>
      <c r="L179" s="60">
        <v>1</v>
      </c>
      <c r="M179" s="59">
        <v>0.1</v>
      </c>
      <c r="N179" s="58">
        <v>1.4500000000000001E-2</v>
      </c>
      <c r="O179" s="84">
        <v>0.16</v>
      </c>
      <c r="P179" s="57">
        <v>25</v>
      </c>
    </row>
    <row r="180" spans="1:16" s="57" customFormat="1" ht="30.75" customHeight="1" x14ac:dyDescent="0.35">
      <c r="A180" s="64">
        <v>45484</v>
      </c>
      <c r="B180" s="64">
        <v>45498</v>
      </c>
      <c r="C180" s="57" t="s">
        <v>175</v>
      </c>
      <c r="D180" s="57" t="s">
        <v>174</v>
      </c>
      <c r="E180" s="57" t="s">
        <v>43</v>
      </c>
      <c r="F180" s="61">
        <v>95</v>
      </c>
      <c r="G180" s="62">
        <v>4.2</v>
      </c>
      <c r="H180" s="108">
        <v>4.9800000000000004</v>
      </c>
      <c r="I180" s="54">
        <f t="shared" ref="I180:I186" si="18">(G180-H180)/(G180)*(-G180*100*P180)/100000</f>
        <v>1.9500000000000007E-2</v>
      </c>
      <c r="J180" s="54">
        <v>1.95E-2</v>
      </c>
      <c r="K180" s="59">
        <v>0.1</v>
      </c>
      <c r="L180" s="60">
        <v>1</v>
      </c>
      <c r="M180" s="59">
        <v>0.1</v>
      </c>
      <c r="N180" s="58">
        <v>1.95E-2</v>
      </c>
      <c r="O180" s="84">
        <v>0.16</v>
      </c>
      <c r="P180" s="57">
        <v>25</v>
      </c>
    </row>
    <row r="181" spans="1:16" s="57" customFormat="1" ht="30.75" customHeight="1" x14ac:dyDescent="0.35">
      <c r="A181" s="64">
        <v>45491</v>
      </c>
      <c r="B181" s="64">
        <v>45498</v>
      </c>
      <c r="C181" s="57" t="s">
        <v>179</v>
      </c>
      <c r="D181" s="57" t="s">
        <v>42</v>
      </c>
      <c r="E181" s="57" t="s">
        <v>43</v>
      </c>
      <c r="F181" s="61">
        <v>195</v>
      </c>
      <c r="G181" s="62">
        <v>4.4000000000000004</v>
      </c>
      <c r="H181" s="108">
        <v>4.95</v>
      </c>
      <c r="I181" s="54">
        <f t="shared" si="18"/>
        <v>1.3749999999999995E-2</v>
      </c>
      <c r="J181" s="54">
        <v>1.38E-2</v>
      </c>
      <c r="K181" s="59">
        <v>0.1</v>
      </c>
      <c r="L181" s="60">
        <v>1</v>
      </c>
      <c r="M181" s="59">
        <v>0.1</v>
      </c>
      <c r="N181" s="58">
        <v>1.38E-2</v>
      </c>
      <c r="O181" s="84">
        <v>0.16</v>
      </c>
      <c r="P181" s="57">
        <v>25</v>
      </c>
    </row>
    <row r="182" spans="1:16" s="57" customFormat="1" ht="30.75" customHeight="1" x14ac:dyDescent="0.35">
      <c r="A182" s="64">
        <v>45495</v>
      </c>
      <c r="B182" s="64">
        <v>45503</v>
      </c>
      <c r="C182" s="57" t="s">
        <v>182</v>
      </c>
      <c r="D182" s="57" t="s">
        <v>62</v>
      </c>
      <c r="E182" s="57" t="s">
        <v>43</v>
      </c>
      <c r="F182" s="61">
        <v>25</v>
      </c>
      <c r="G182" s="62">
        <v>1.8</v>
      </c>
      <c r="H182" s="108">
        <v>1.68</v>
      </c>
      <c r="I182" s="54">
        <f t="shared" si="18"/>
        <v>-6.600000000000006E-3</v>
      </c>
      <c r="J182" s="54">
        <v>-6.6E-3</v>
      </c>
      <c r="K182" s="59">
        <v>0.1</v>
      </c>
      <c r="L182" s="60">
        <v>1</v>
      </c>
      <c r="M182" s="59">
        <v>0.1</v>
      </c>
      <c r="N182" s="58">
        <v>-6.6E-3</v>
      </c>
      <c r="O182" s="84">
        <v>0.16</v>
      </c>
      <c r="P182" s="57">
        <v>55</v>
      </c>
    </row>
    <row r="183" spans="1:16" s="57" customFormat="1" ht="30.75" customHeight="1" x14ac:dyDescent="0.35">
      <c r="A183" s="64">
        <v>45499</v>
      </c>
      <c r="B183" s="64">
        <v>45504</v>
      </c>
      <c r="C183" s="57" t="s">
        <v>185</v>
      </c>
      <c r="D183" s="57" t="s">
        <v>42</v>
      </c>
      <c r="E183" s="57" t="s">
        <v>43</v>
      </c>
      <c r="F183" s="61">
        <v>137</v>
      </c>
      <c r="G183" s="62">
        <v>2.5</v>
      </c>
      <c r="H183" s="108">
        <v>2.98</v>
      </c>
      <c r="I183" s="54">
        <f t="shared" si="18"/>
        <v>1.9199999999999998E-2</v>
      </c>
      <c r="J183" s="54">
        <v>1.9199999999999998E-2</v>
      </c>
      <c r="K183" s="59">
        <v>0.1</v>
      </c>
      <c r="L183" s="60">
        <v>1</v>
      </c>
      <c r="M183" s="59">
        <v>0.1</v>
      </c>
      <c r="N183" s="58">
        <v>1.9199999999999998E-2</v>
      </c>
      <c r="O183" s="84">
        <v>0.16</v>
      </c>
      <c r="P183" s="57">
        <v>40</v>
      </c>
    </row>
    <row r="184" spans="1:16" s="57" customFormat="1" ht="30.75" customHeight="1" x14ac:dyDescent="0.35">
      <c r="A184" s="64">
        <v>45503</v>
      </c>
      <c r="B184" s="64">
        <v>45494</v>
      </c>
      <c r="C184" s="57" t="s">
        <v>188</v>
      </c>
      <c r="D184" s="57" t="s">
        <v>42</v>
      </c>
      <c r="E184" s="57" t="s">
        <v>43</v>
      </c>
      <c r="F184" s="61">
        <v>90</v>
      </c>
      <c r="G184" s="62">
        <v>4.5</v>
      </c>
      <c r="H184" s="108">
        <v>4.95</v>
      </c>
      <c r="I184" s="54">
        <f t="shared" si="18"/>
        <v>1.1250000000000005E-2</v>
      </c>
      <c r="J184" s="54">
        <v>1.1299999999999999E-2</v>
      </c>
      <c r="K184" s="59">
        <v>0.1</v>
      </c>
      <c r="L184" s="60">
        <v>1</v>
      </c>
      <c r="M184" s="59">
        <v>0.1</v>
      </c>
      <c r="N184" s="58">
        <v>1.1299999999999999E-2</v>
      </c>
      <c r="O184" s="84">
        <v>0.16</v>
      </c>
      <c r="P184" s="57">
        <v>25</v>
      </c>
    </row>
    <row r="185" spans="1:16" s="79" customFormat="1" ht="30.75" customHeight="1" x14ac:dyDescent="0.35">
      <c r="A185" s="78">
        <v>45491</v>
      </c>
      <c r="B185" s="78">
        <v>45506</v>
      </c>
      <c r="C185" s="79" t="s">
        <v>178</v>
      </c>
      <c r="D185" s="79" t="s">
        <v>42</v>
      </c>
      <c r="E185" s="79" t="s">
        <v>43</v>
      </c>
      <c r="F185" s="80">
        <v>115</v>
      </c>
      <c r="G185" s="62">
        <v>4.4000000000000004</v>
      </c>
      <c r="H185" s="108">
        <v>3.5</v>
      </c>
      <c r="I185" s="81">
        <f t="shared" si="18"/>
        <v>-2.250000000000001E-2</v>
      </c>
      <c r="J185" s="81">
        <v>-2.2499999999999999E-2</v>
      </c>
      <c r="K185" s="82">
        <v>0.1</v>
      </c>
      <c r="L185" s="83">
        <v>1</v>
      </c>
      <c r="M185" s="82">
        <v>0.1</v>
      </c>
      <c r="N185" s="84">
        <v>-2.2499999999999999E-2</v>
      </c>
      <c r="O185" s="84">
        <v>0.16</v>
      </c>
      <c r="P185" s="79">
        <v>25</v>
      </c>
    </row>
    <row r="186" spans="1:16" s="79" customFormat="1" ht="30.75" customHeight="1" x14ac:dyDescent="0.35">
      <c r="A186" s="78">
        <v>45505</v>
      </c>
      <c r="B186" s="78">
        <v>45506</v>
      </c>
      <c r="C186" s="79" t="s">
        <v>189</v>
      </c>
      <c r="D186" s="79" t="s">
        <v>42</v>
      </c>
      <c r="E186" s="79" t="s">
        <v>43</v>
      </c>
      <c r="F186" s="80">
        <v>212</v>
      </c>
      <c r="G186" s="62">
        <v>9</v>
      </c>
      <c r="H186" s="108">
        <v>7</v>
      </c>
      <c r="I186" s="81">
        <f t="shared" si="18"/>
        <v>-2.4E-2</v>
      </c>
      <c r="J186" s="81">
        <v>-2.4E-2</v>
      </c>
      <c r="K186" s="82">
        <v>0.1</v>
      </c>
      <c r="L186" s="83">
        <v>1</v>
      </c>
      <c r="M186" s="82">
        <v>0.1</v>
      </c>
      <c r="N186" s="84">
        <v>-2.4E-2</v>
      </c>
      <c r="O186" s="84">
        <v>0.16</v>
      </c>
      <c r="P186" s="79">
        <v>12</v>
      </c>
    </row>
    <row r="187" spans="1:16" s="57" customFormat="1" ht="30.75" customHeight="1" x14ac:dyDescent="0.35">
      <c r="A187" s="64">
        <v>45485</v>
      </c>
      <c r="B187" s="64">
        <v>45509</v>
      </c>
      <c r="C187" s="57" t="s">
        <v>180</v>
      </c>
      <c r="D187" s="57" t="s">
        <v>42</v>
      </c>
      <c r="E187" s="57" t="s">
        <v>43</v>
      </c>
      <c r="F187" s="61">
        <v>415</v>
      </c>
      <c r="G187" s="62">
        <v>8.6999999999999993</v>
      </c>
      <c r="H187" s="108">
        <v>7.25</v>
      </c>
      <c r="I187" s="54">
        <f t="shared" ref="I187:I192" si="19">(G187-H187)/(G187)*(-G187*100*P187)/100000</f>
        <v>-1.7399999999999992E-2</v>
      </c>
      <c r="J187" s="54">
        <v>-1.7399999999999999E-2</v>
      </c>
      <c r="K187" s="59">
        <v>0.1</v>
      </c>
      <c r="L187" s="60">
        <v>1</v>
      </c>
      <c r="M187" s="59">
        <v>0.1</v>
      </c>
      <c r="N187" s="58">
        <v>-1.7399999999999999E-2</v>
      </c>
      <c r="O187" s="84">
        <v>0.16</v>
      </c>
      <c r="P187" s="57">
        <v>12</v>
      </c>
    </row>
    <row r="188" spans="1:16" s="57" customFormat="1" ht="30.75" customHeight="1" x14ac:dyDescent="0.35">
      <c r="A188" s="64">
        <v>45503</v>
      </c>
      <c r="B188" s="64">
        <v>45509</v>
      </c>
      <c r="C188" s="57" t="s">
        <v>190</v>
      </c>
      <c r="D188" s="57" t="s">
        <v>42</v>
      </c>
      <c r="E188" s="57" t="s">
        <v>43</v>
      </c>
      <c r="F188" s="61">
        <v>160</v>
      </c>
      <c r="G188" s="62">
        <v>9</v>
      </c>
      <c r="H188" s="108">
        <v>7.25</v>
      </c>
      <c r="I188" s="54">
        <f t="shared" si="19"/>
        <v>-2.1000000000000001E-2</v>
      </c>
      <c r="J188" s="54">
        <v>-2.1000000000000001E-2</v>
      </c>
      <c r="K188" s="59">
        <v>0.1</v>
      </c>
      <c r="L188" s="60">
        <v>1</v>
      </c>
      <c r="M188" s="59">
        <v>0.1</v>
      </c>
      <c r="N188" s="58">
        <v>-2.1000000000000001E-2</v>
      </c>
      <c r="O188" s="84">
        <v>0.16</v>
      </c>
      <c r="P188" s="57">
        <v>12</v>
      </c>
    </row>
    <row r="189" spans="1:16" s="79" customFormat="1" ht="30.75" customHeight="1" x14ac:dyDescent="0.35">
      <c r="A189" s="78">
        <v>45499</v>
      </c>
      <c r="B189" s="78">
        <v>45509</v>
      </c>
      <c r="C189" s="79" t="s">
        <v>201</v>
      </c>
      <c r="D189" s="79" t="s">
        <v>42</v>
      </c>
      <c r="E189" s="79" t="s">
        <v>43</v>
      </c>
      <c r="F189" s="80">
        <v>320</v>
      </c>
      <c r="G189" s="62">
        <v>8.5</v>
      </c>
      <c r="H189" s="108">
        <v>6.5</v>
      </c>
      <c r="I189" s="81">
        <f t="shared" si="19"/>
        <v>-2.5999999999999999E-2</v>
      </c>
      <c r="J189" s="81">
        <v>-2.5999999999999999E-2</v>
      </c>
      <c r="K189" s="82">
        <v>0.1</v>
      </c>
      <c r="L189" s="83">
        <v>1</v>
      </c>
      <c r="M189" s="82">
        <v>0.1</v>
      </c>
      <c r="N189" s="84">
        <v>-2.5999999999999999E-2</v>
      </c>
      <c r="O189" s="84">
        <v>0.16</v>
      </c>
      <c r="P189" s="79">
        <v>13</v>
      </c>
    </row>
    <row r="190" spans="1:16" s="79" customFormat="1" ht="30.75" customHeight="1" x14ac:dyDescent="0.35">
      <c r="A190" s="78">
        <v>45509</v>
      </c>
      <c r="B190" s="78">
        <v>45511</v>
      </c>
      <c r="C190" s="79" t="s">
        <v>191</v>
      </c>
      <c r="D190" s="79" t="s">
        <v>42</v>
      </c>
      <c r="E190" s="79" t="s">
        <v>43</v>
      </c>
      <c r="F190" s="80">
        <v>73</v>
      </c>
      <c r="G190" s="62">
        <v>2.6</v>
      </c>
      <c r="H190" s="108">
        <v>2.98</v>
      </c>
      <c r="I190" s="81">
        <f t="shared" si="19"/>
        <v>1.5199999999999995E-2</v>
      </c>
      <c r="J190" s="81">
        <v>1.52E-2</v>
      </c>
      <c r="K190" s="82">
        <v>0.1</v>
      </c>
      <c r="L190" s="83">
        <v>1</v>
      </c>
      <c r="M190" s="82">
        <v>0.1</v>
      </c>
      <c r="N190" s="84">
        <v>1.52E-2</v>
      </c>
      <c r="O190" s="84">
        <v>0.16</v>
      </c>
      <c r="P190" s="79">
        <v>40</v>
      </c>
    </row>
    <row r="191" spans="1:16" s="79" customFormat="1" ht="30.75" customHeight="1" x14ac:dyDescent="0.35">
      <c r="A191" s="78">
        <v>45509</v>
      </c>
      <c r="B191" s="78">
        <v>45511</v>
      </c>
      <c r="C191" s="79" t="s">
        <v>192</v>
      </c>
      <c r="D191" s="79" t="s">
        <v>42</v>
      </c>
      <c r="E191" s="79" t="s">
        <v>43</v>
      </c>
      <c r="F191" s="80">
        <v>430</v>
      </c>
      <c r="G191" s="62">
        <v>16.5</v>
      </c>
      <c r="H191" s="108">
        <v>19.8</v>
      </c>
      <c r="I191" s="81">
        <f t="shared" si="19"/>
        <v>1.9800000000000005E-2</v>
      </c>
      <c r="J191" s="81">
        <v>1.9800000000000002E-2</v>
      </c>
      <c r="K191" s="82">
        <v>0.1</v>
      </c>
      <c r="L191" s="83">
        <v>1</v>
      </c>
      <c r="M191" s="82">
        <v>0.1</v>
      </c>
      <c r="N191" s="84">
        <v>1.9800000000000002E-2</v>
      </c>
      <c r="O191" s="84">
        <v>0.16</v>
      </c>
      <c r="P191" s="79">
        <v>6</v>
      </c>
    </row>
    <row r="192" spans="1:16" s="79" customFormat="1" ht="30.75" customHeight="1" x14ac:dyDescent="0.35">
      <c r="A192" s="78">
        <v>45509</v>
      </c>
      <c r="B192" s="78">
        <v>45512</v>
      </c>
      <c r="C192" s="79" t="s">
        <v>196</v>
      </c>
      <c r="D192" s="79" t="s">
        <v>42</v>
      </c>
      <c r="E192" s="79" t="s">
        <v>43</v>
      </c>
      <c r="F192" s="80">
        <v>160</v>
      </c>
      <c r="G192" s="62">
        <v>8.6</v>
      </c>
      <c r="H192" s="108">
        <v>9.9499999999999993</v>
      </c>
      <c r="I192" s="81">
        <f t="shared" si="19"/>
        <v>1.6199999999999999E-2</v>
      </c>
      <c r="J192" s="81">
        <v>1.6199999999999999E-2</v>
      </c>
      <c r="K192" s="82">
        <v>0.1</v>
      </c>
      <c r="L192" s="83">
        <v>1</v>
      </c>
      <c r="M192" s="82">
        <v>0.1</v>
      </c>
      <c r="N192" s="84">
        <v>1.6199999999999999E-2</v>
      </c>
      <c r="O192" s="84">
        <v>0.16</v>
      </c>
      <c r="P192" s="79">
        <v>12</v>
      </c>
    </row>
    <row r="193" spans="1:16" s="57" customFormat="1" ht="30.75" customHeight="1" x14ac:dyDescent="0.35">
      <c r="A193" s="64">
        <v>45485</v>
      </c>
      <c r="B193" s="64">
        <v>45512</v>
      </c>
      <c r="C193" s="57" t="s">
        <v>177</v>
      </c>
      <c r="D193" s="57" t="s">
        <v>42</v>
      </c>
      <c r="E193" s="57" t="s">
        <v>43</v>
      </c>
      <c r="F193" s="61">
        <v>340</v>
      </c>
      <c r="G193" s="62">
        <v>8.6999999999999993</v>
      </c>
      <c r="H193" s="108">
        <v>8.1999999999999993</v>
      </c>
      <c r="I193" s="54">
        <f t="shared" ref="I193:I198" si="20">(G193-H193)/(G193)*(-G193*100*P193)/100000</f>
        <v>-6.0000000000000001E-3</v>
      </c>
      <c r="J193" s="54">
        <v>-6.0000000000000001E-3</v>
      </c>
      <c r="K193" s="59">
        <v>0.1</v>
      </c>
      <c r="L193" s="60">
        <v>1</v>
      </c>
      <c r="M193" s="59">
        <v>0.1</v>
      </c>
      <c r="N193" s="58">
        <v>-6.0000000000000001E-3</v>
      </c>
      <c r="O193" s="84">
        <v>0.16</v>
      </c>
      <c r="P193" s="57">
        <v>12</v>
      </c>
    </row>
    <row r="194" spans="1:16" s="79" customFormat="1" ht="30.75" customHeight="1" x14ac:dyDescent="0.35">
      <c r="A194" s="78">
        <v>45509</v>
      </c>
      <c r="B194" s="78">
        <v>45513</v>
      </c>
      <c r="C194" s="79" t="s">
        <v>197</v>
      </c>
      <c r="D194" s="79" t="s">
        <v>42</v>
      </c>
      <c r="E194" s="79" t="s">
        <v>43</v>
      </c>
      <c r="F194" s="80">
        <v>170</v>
      </c>
      <c r="G194" s="62">
        <v>8.8000000000000007</v>
      </c>
      <c r="H194" s="108">
        <v>9.9499999999999993</v>
      </c>
      <c r="I194" s="81">
        <f t="shared" si="20"/>
        <v>1.3799999999999984E-2</v>
      </c>
      <c r="J194" s="81">
        <v>1.38E-2</v>
      </c>
      <c r="K194" s="82">
        <v>0.1</v>
      </c>
      <c r="L194" s="83">
        <v>1</v>
      </c>
      <c r="M194" s="82">
        <v>0.1</v>
      </c>
      <c r="N194" s="84">
        <v>1.38E-2</v>
      </c>
      <c r="O194" s="84">
        <v>0.16</v>
      </c>
      <c r="P194" s="79">
        <v>12</v>
      </c>
    </row>
    <row r="195" spans="1:16" s="79" customFormat="1" ht="30.75" customHeight="1" x14ac:dyDescent="0.35">
      <c r="A195" s="78">
        <v>45510</v>
      </c>
      <c r="B195" s="78">
        <v>45513</v>
      </c>
      <c r="C195" s="79" t="s">
        <v>193</v>
      </c>
      <c r="D195" s="79" t="s">
        <v>42</v>
      </c>
      <c r="E195" s="79" t="s">
        <v>43</v>
      </c>
      <c r="F195" s="80">
        <v>440</v>
      </c>
      <c r="G195" s="62">
        <v>8.6999999999999993</v>
      </c>
      <c r="H195" s="108">
        <v>9.9499999999999993</v>
      </c>
      <c r="I195" s="81">
        <f t="shared" si="20"/>
        <v>1.4999999999999999E-2</v>
      </c>
      <c r="J195" s="81">
        <v>1.4999999999999999E-2</v>
      </c>
      <c r="K195" s="82">
        <v>0.1</v>
      </c>
      <c r="L195" s="83">
        <v>1</v>
      </c>
      <c r="M195" s="82">
        <v>0.1</v>
      </c>
      <c r="N195" s="84">
        <v>1.4999999999999999E-2</v>
      </c>
      <c r="O195" s="84">
        <v>0.16</v>
      </c>
      <c r="P195" s="79">
        <v>12</v>
      </c>
    </row>
    <row r="196" spans="1:16" s="79" customFormat="1" ht="30.75" customHeight="1" x14ac:dyDescent="0.35">
      <c r="A196" s="78">
        <v>45499</v>
      </c>
      <c r="B196" s="78">
        <v>45516</v>
      </c>
      <c r="C196" s="79" t="s">
        <v>184</v>
      </c>
      <c r="D196" s="79" t="s">
        <v>42</v>
      </c>
      <c r="E196" s="79" t="s">
        <v>43</v>
      </c>
      <c r="F196" s="80">
        <v>245</v>
      </c>
      <c r="G196" s="62">
        <v>8.9</v>
      </c>
      <c r="H196" s="108">
        <v>9.9499999999999993</v>
      </c>
      <c r="I196" s="81">
        <f t="shared" si="20"/>
        <v>1.2599999999999986E-2</v>
      </c>
      <c r="J196" s="81">
        <v>1.26E-2</v>
      </c>
      <c r="K196" s="82">
        <v>0.1</v>
      </c>
      <c r="L196" s="83">
        <v>1</v>
      </c>
      <c r="M196" s="82">
        <v>0.1</v>
      </c>
      <c r="N196" s="84">
        <v>1.26E-2</v>
      </c>
      <c r="O196" s="84">
        <v>0.16</v>
      </c>
      <c r="P196" s="79">
        <v>12</v>
      </c>
    </row>
    <row r="197" spans="1:16" s="57" customFormat="1" ht="30.75" customHeight="1" x14ac:dyDescent="0.35">
      <c r="A197" s="64">
        <v>45511</v>
      </c>
      <c r="B197" s="64">
        <v>45516</v>
      </c>
      <c r="C197" s="57" t="s">
        <v>199</v>
      </c>
      <c r="D197" s="57" t="s">
        <v>42</v>
      </c>
      <c r="E197" s="57" t="s">
        <v>43</v>
      </c>
      <c r="F197" s="61">
        <v>375</v>
      </c>
      <c r="G197" s="62">
        <v>8.6999999999999993</v>
      </c>
      <c r="H197" s="108">
        <v>9.9499999999999993</v>
      </c>
      <c r="I197" s="54">
        <f t="shared" si="20"/>
        <v>1.4999999999999999E-2</v>
      </c>
      <c r="J197" s="54">
        <v>1.4999999999999999E-2</v>
      </c>
      <c r="K197" s="59">
        <v>0.1</v>
      </c>
      <c r="L197" s="60">
        <v>1</v>
      </c>
      <c r="M197" s="59">
        <v>0.1</v>
      </c>
      <c r="N197" s="58">
        <v>1.4999999999999999E-2</v>
      </c>
      <c r="O197" s="84">
        <v>0.16</v>
      </c>
      <c r="P197" s="57">
        <v>12</v>
      </c>
    </row>
    <row r="198" spans="1:16" s="79" customFormat="1" ht="30.75" customHeight="1" x14ac:dyDescent="0.35">
      <c r="A198" s="78">
        <v>45512</v>
      </c>
      <c r="B198" s="78">
        <v>45516</v>
      </c>
      <c r="C198" s="79" t="s">
        <v>198</v>
      </c>
      <c r="D198" s="79" t="s">
        <v>42</v>
      </c>
      <c r="E198" s="79" t="s">
        <v>43</v>
      </c>
      <c r="F198" s="80">
        <v>215</v>
      </c>
      <c r="G198" s="62">
        <v>8.6999999999999993</v>
      </c>
      <c r="H198" s="108">
        <v>9.9499999999999993</v>
      </c>
      <c r="I198" s="81">
        <f t="shared" si="20"/>
        <v>1.4999999999999999E-2</v>
      </c>
      <c r="J198" s="81">
        <v>1.4999999999999999E-2</v>
      </c>
      <c r="K198" s="82">
        <v>0.1</v>
      </c>
      <c r="L198" s="83">
        <v>1</v>
      </c>
      <c r="M198" s="82">
        <v>0.1</v>
      </c>
      <c r="N198" s="58">
        <v>1.4999999999999999E-2</v>
      </c>
      <c r="O198" s="84">
        <v>0.16</v>
      </c>
      <c r="P198" s="79">
        <v>12</v>
      </c>
    </row>
    <row r="199" spans="1:16" s="79" customFormat="1" ht="30.75" customHeight="1" x14ac:dyDescent="0.35">
      <c r="A199" s="78">
        <v>45484</v>
      </c>
      <c r="B199" s="78">
        <v>45517</v>
      </c>
      <c r="C199" s="79" t="s">
        <v>200</v>
      </c>
      <c r="D199" s="79" t="s">
        <v>62</v>
      </c>
      <c r="E199" s="79" t="s">
        <v>43</v>
      </c>
      <c r="F199" s="80">
        <v>215</v>
      </c>
      <c r="G199" s="62">
        <v>4.3499999999999996</v>
      </c>
      <c r="H199" s="108">
        <v>4.9800000000000004</v>
      </c>
      <c r="I199" s="81">
        <f t="shared" ref="I199:I204" si="21">(G199-H199)/(G199)*(-G199*100*P199)/100000</f>
        <v>1.5750000000000017E-2</v>
      </c>
      <c r="J199" s="81">
        <v>1.5800000000000002E-2</v>
      </c>
      <c r="K199" s="82">
        <v>0.1</v>
      </c>
      <c r="L199" s="83">
        <v>1</v>
      </c>
      <c r="M199" s="82">
        <v>0.1</v>
      </c>
      <c r="N199" s="84">
        <v>1.5800000000000002E-2</v>
      </c>
      <c r="O199" s="84">
        <v>0.16</v>
      </c>
      <c r="P199" s="79">
        <v>25</v>
      </c>
    </row>
    <row r="200" spans="1:16" s="57" customFormat="1" ht="30.75" customHeight="1" x14ac:dyDescent="0.35">
      <c r="A200" s="64">
        <v>45498</v>
      </c>
      <c r="B200" s="64">
        <v>45517</v>
      </c>
      <c r="C200" s="57" t="s">
        <v>183</v>
      </c>
      <c r="D200" s="57" t="s">
        <v>42</v>
      </c>
      <c r="E200" s="57" t="s">
        <v>43</v>
      </c>
      <c r="F200" s="61">
        <v>155</v>
      </c>
      <c r="G200" s="62">
        <v>4.4000000000000004</v>
      </c>
      <c r="H200" s="108">
        <v>4.9800000000000004</v>
      </c>
      <c r="I200" s="54">
        <f t="shared" si="21"/>
        <v>1.4500000000000004E-2</v>
      </c>
      <c r="J200" s="54">
        <v>1.4500000000000001E-2</v>
      </c>
      <c r="K200" s="59">
        <v>0.1</v>
      </c>
      <c r="L200" s="60">
        <v>1</v>
      </c>
      <c r="M200" s="59">
        <v>0.1</v>
      </c>
      <c r="N200" s="58">
        <v>1.4500000000000001E-2</v>
      </c>
      <c r="O200" s="84">
        <v>0.16</v>
      </c>
      <c r="P200" s="57">
        <v>25</v>
      </c>
    </row>
    <row r="201" spans="1:16" s="79" customFormat="1" ht="30.75" customHeight="1" x14ac:dyDescent="0.35">
      <c r="A201" s="78">
        <v>45510</v>
      </c>
      <c r="B201" s="78">
        <v>45518</v>
      </c>
      <c r="C201" s="79" t="s">
        <v>194</v>
      </c>
      <c r="D201" s="79" t="s">
        <v>42</v>
      </c>
      <c r="E201" s="79" t="s">
        <v>43</v>
      </c>
      <c r="F201" s="80">
        <v>425</v>
      </c>
      <c r="G201" s="62">
        <v>9</v>
      </c>
      <c r="H201" s="108">
        <v>9</v>
      </c>
      <c r="I201" s="81">
        <f t="shared" si="21"/>
        <v>0</v>
      </c>
      <c r="J201" s="81">
        <v>0</v>
      </c>
      <c r="K201" s="59">
        <v>0.1</v>
      </c>
      <c r="L201" s="83">
        <v>1</v>
      </c>
      <c r="M201" s="82">
        <v>0.1</v>
      </c>
      <c r="N201" s="84">
        <v>0</v>
      </c>
      <c r="O201" s="84">
        <v>0.16</v>
      </c>
      <c r="P201" s="79">
        <v>12</v>
      </c>
    </row>
    <row r="202" spans="1:16" s="57" customFormat="1" ht="30.75" customHeight="1" x14ac:dyDescent="0.35">
      <c r="A202" s="64">
        <v>45511</v>
      </c>
      <c r="B202" s="64">
        <v>45520</v>
      </c>
      <c r="C202" s="57" t="s">
        <v>195</v>
      </c>
      <c r="D202" s="57" t="s">
        <v>42</v>
      </c>
      <c r="E202" s="57" t="s">
        <v>43</v>
      </c>
      <c r="F202" s="61">
        <v>185</v>
      </c>
      <c r="G202" s="62">
        <v>8.6999999999999993</v>
      </c>
      <c r="H202" s="108">
        <v>10</v>
      </c>
      <c r="I202" s="54">
        <f t="shared" si="21"/>
        <v>1.5600000000000006E-2</v>
      </c>
      <c r="J202" s="54">
        <v>1.5599999999999999E-2</v>
      </c>
      <c r="K202" s="59">
        <v>0.1</v>
      </c>
      <c r="L202" s="60">
        <v>1</v>
      </c>
      <c r="M202" s="59">
        <v>0.1</v>
      </c>
      <c r="N202" s="58">
        <v>1.5599999999999999E-2</v>
      </c>
      <c r="O202" s="84">
        <v>0.16</v>
      </c>
      <c r="P202" s="57">
        <v>12</v>
      </c>
    </row>
    <row r="203" spans="1:16" s="79" customFormat="1" ht="30.75" customHeight="1" x14ac:dyDescent="0.35">
      <c r="A203" s="78">
        <v>45530</v>
      </c>
      <c r="B203" s="78">
        <v>45540</v>
      </c>
      <c r="C203" s="79" t="s">
        <v>202</v>
      </c>
      <c r="D203" s="79" t="s">
        <v>42</v>
      </c>
      <c r="E203" s="79" t="s">
        <v>43</v>
      </c>
      <c r="F203" s="80">
        <v>250</v>
      </c>
      <c r="G203" s="62">
        <v>8.8000000000000007</v>
      </c>
      <c r="H203" s="108">
        <v>8.9</v>
      </c>
      <c r="I203" s="81">
        <f t="shared" si="21"/>
        <v>1.1999999999999958E-3</v>
      </c>
      <c r="J203" s="81">
        <v>-1.1999999999999999E-3</v>
      </c>
      <c r="K203" s="82">
        <v>0.1</v>
      </c>
      <c r="L203" s="83">
        <v>1</v>
      </c>
      <c r="M203" s="82">
        <v>0.1</v>
      </c>
      <c r="N203" s="84">
        <v>-1.1999999999999999E-3</v>
      </c>
      <c r="O203" s="84">
        <v>0.16</v>
      </c>
      <c r="P203" s="79">
        <v>12</v>
      </c>
    </row>
    <row r="204" spans="1:16" s="57" customFormat="1" ht="30.75" customHeight="1" x14ac:dyDescent="0.35">
      <c r="A204" s="64">
        <v>45545</v>
      </c>
      <c r="B204" s="64">
        <v>45551</v>
      </c>
      <c r="C204" s="57" t="s">
        <v>205</v>
      </c>
      <c r="D204" s="57" t="s">
        <v>62</v>
      </c>
      <c r="E204" s="57" t="s">
        <v>43</v>
      </c>
      <c r="F204" s="61">
        <v>220</v>
      </c>
      <c r="G204" s="62">
        <v>4.5</v>
      </c>
      <c r="H204" s="108">
        <v>4.9400000000000004</v>
      </c>
      <c r="I204" s="54">
        <f t="shared" si="21"/>
        <v>1.100000000000001E-2</v>
      </c>
      <c r="J204" s="54">
        <v>1.0999999999999999E-2</v>
      </c>
      <c r="K204" s="59">
        <v>0.1</v>
      </c>
      <c r="L204" s="60">
        <v>1</v>
      </c>
      <c r="M204" s="59">
        <v>0.1</v>
      </c>
      <c r="N204" s="58">
        <v>1.0999999999999999E-2</v>
      </c>
      <c r="O204" s="84">
        <v>0.16</v>
      </c>
      <c r="P204" s="57">
        <v>25</v>
      </c>
    </row>
    <row r="205" spans="1:16" s="57" customFormat="1" ht="30.75" customHeight="1" x14ac:dyDescent="0.35">
      <c r="A205" s="64">
        <v>45547</v>
      </c>
      <c r="B205" s="64">
        <v>45553</v>
      </c>
      <c r="C205" s="57" t="s">
        <v>204</v>
      </c>
      <c r="D205" s="57" t="s">
        <v>62</v>
      </c>
      <c r="E205" s="57" t="s">
        <v>43</v>
      </c>
      <c r="F205" s="61">
        <v>55</v>
      </c>
      <c r="G205" s="62">
        <v>4.4000000000000004</v>
      </c>
      <c r="H205" s="108">
        <v>4.8499999999999996</v>
      </c>
      <c r="I205" s="54">
        <f t="shared" ref="I205:I210" si="22">(G205-H205)/(G205)*(-G205*100*P205)/100000</f>
        <v>1.7999999999999974E-2</v>
      </c>
      <c r="J205" s="54">
        <v>1.7999999999999999E-2</v>
      </c>
      <c r="K205" s="59">
        <v>0.1</v>
      </c>
      <c r="L205" s="60">
        <v>1</v>
      </c>
      <c r="M205" s="59">
        <v>0.1</v>
      </c>
      <c r="N205" s="58">
        <v>1.7999999999999999E-2</v>
      </c>
      <c r="O205" s="84">
        <v>0.16</v>
      </c>
      <c r="P205" s="57">
        <v>40</v>
      </c>
    </row>
    <row r="206" spans="1:16" s="57" customFormat="1" ht="30.75" customHeight="1" x14ac:dyDescent="0.35">
      <c r="A206" s="64">
        <v>45547</v>
      </c>
      <c r="B206" s="64">
        <v>45561</v>
      </c>
      <c r="C206" s="57" t="s">
        <v>215</v>
      </c>
      <c r="D206" s="57" t="s">
        <v>62</v>
      </c>
      <c r="E206" s="57" t="s">
        <v>43</v>
      </c>
      <c r="F206" s="61">
        <v>225</v>
      </c>
      <c r="G206" s="62">
        <v>4.4000000000000004</v>
      </c>
      <c r="H206" s="108">
        <v>4.9800000000000004</v>
      </c>
      <c r="I206" s="54">
        <f t="shared" si="22"/>
        <v>1.4500000000000004E-2</v>
      </c>
      <c r="J206" s="54">
        <v>1.4500000000000001E-2</v>
      </c>
      <c r="K206" s="59">
        <v>0.1</v>
      </c>
      <c r="L206" s="60">
        <v>1</v>
      </c>
      <c r="M206" s="59">
        <v>0.1</v>
      </c>
      <c r="N206" s="58">
        <v>1.4500000000000001E-2</v>
      </c>
      <c r="O206" s="84">
        <v>0.16</v>
      </c>
      <c r="P206" s="57">
        <v>25</v>
      </c>
    </row>
    <row r="207" spans="1:16" s="57" customFormat="1" ht="30.75" customHeight="1" x14ac:dyDescent="0.35">
      <c r="A207" s="64">
        <v>45547</v>
      </c>
      <c r="B207" s="64">
        <v>45568</v>
      </c>
      <c r="C207" s="57" t="s">
        <v>207</v>
      </c>
      <c r="D207" s="57" t="s">
        <v>154</v>
      </c>
      <c r="E207" s="57" t="s">
        <v>43</v>
      </c>
      <c r="F207" s="61">
        <v>36</v>
      </c>
      <c r="G207" s="62">
        <v>2.5</v>
      </c>
      <c r="H207" s="108">
        <v>2.98</v>
      </c>
      <c r="I207" s="54">
        <f t="shared" si="22"/>
        <v>1.9199999999999998E-2</v>
      </c>
      <c r="J207" s="54">
        <v>1.9199999999999998E-2</v>
      </c>
      <c r="K207" s="59">
        <v>0.1</v>
      </c>
      <c r="L207" s="60">
        <v>1</v>
      </c>
      <c r="M207" s="59">
        <v>0.1</v>
      </c>
      <c r="N207" s="58">
        <v>1.9199999999999998E-2</v>
      </c>
      <c r="O207" s="84">
        <v>0.16</v>
      </c>
      <c r="P207" s="57">
        <v>40</v>
      </c>
    </row>
    <row r="208" spans="1:16" s="57" customFormat="1" ht="30.75" customHeight="1" x14ac:dyDescent="0.35">
      <c r="A208" s="64">
        <v>45554</v>
      </c>
      <c r="B208" s="64">
        <v>45569</v>
      </c>
      <c r="C208" s="57" t="s">
        <v>219</v>
      </c>
      <c r="D208" s="57" t="s">
        <v>61</v>
      </c>
      <c r="E208" s="57" t="s">
        <v>43</v>
      </c>
      <c r="F208" s="61">
        <v>103</v>
      </c>
      <c r="G208" s="62">
        <v>2.6</v>
      </c>
      <c r="H208" s="108">
        <v>2.98</v>
      </c>
      <c r="I208" s="54">
        <f t="shared" si="22"/>
        <v>1.5199999999999995E-2</v>
      </c>
      <c r="J208" s="54">
        <v>1.52E-2</v>
      </c>
      <c r="K208" s="59">
        <v>0.1</v>
      </c>
      <c r="L208" s="60">
        <v>1</v>
      </c>
      <c r="M208" s="59">
        <v>0.1</v>
      </c>
      <c r="N208" s="58">
        <v>1.52E-2</v>
      </c>
      <c r="O208" s="84">
        <v>0.16</v>
      </c>
      <c r="P208" s="57">
        <v>40</v>
      </c>
    </row>
    <row r="209" spans="1:36" s="57" customFormat="1" ht="30.75" customHeight="1" x14ac:dyDescent="0.35">
      <c r="A209" s="64">
        <v>45552</v>
      </c>
      <c r="B209" s="64">
        <v>45569</v>
      </c>
      <c r="C209" s="57" t="s">
        <v>210</v>
      </c>
      <c r="D209" s="57" t="s">
        <v>42</v>
      </c>
      <c r="E209" s="57" t="s">
        <v>43</v>
      </c>
      <c r="F209" s="61">
        <v>190</v>
      </c>
      <c r="G209" s="62">
        <v>8.5</v>
      </c>
      <c r="H209" s="108">
        <v>9.8000000000000007</v>
      </c>
      <c r="I209" s="54">
        <f t="shared" si="22"/>
        <v>1.560000000000001E-2</v>
      </c>
      <c r="J209" s="54">
        <v>1.5599999999999999E-2</v>
      </c>
      <c r="K209" s="59">
        <v>0.1</v>
      </c>
      <c r="L209" s="60">
        <v>1</v>
      </c>
      <c r="M209" s="59">
        <v>0.1</v>
      </c>
      <c r="N209" s="58">
        <v>1.5599999999999999E-2</v>
      </c>
      <c r="O209" s="84">
        <v>0.16</v>
      </c>
      <c r="P209" s="57">
        <v>12</v>
      </c>
    </row>
    <row r="210" spans="1:36" s="57" customFormat="1" ht="30.75" customHeight="1" x14ac:dyDescent="0.35">
      <c r="A210" s="64">
        <v>45559</v>
      </c>
      <c r="B210" s="64">
        <v>45569</v>
      </c>
      <c r="C210" s="57" t="s">
        <v>220</v>
      </c>
      <c r="D210" s="57" t="s">
        <v>61</v>
      </c>
      <c r="E210" s="57" t="s">
        <v>43</v>
      </c>
      <c r="F210" s="61">
        <v>96</v>
      </c>
      <c r="G210" s="62">
        <v>2.6</v>
      </c>
      <c r="H210" s="108">
        <v>2.2999999999999998</v>
      </c>
      <c r="I210" s="54">
        <f t="shared" si="22"/>
        <v>-1.2000000000000011E-2</v>
      </c>
      <c r="J210" s="54">
        <v>-1.2E-2</v>
      </c>
      <c r="K210" s="59">
        <v>0.1</v>
      </c>
      <c r="L210" s="60">
        <v>1</v>
      </c>
      <c r="M210" s="59">
        <v>0.1</v>
      </c>
      <c r="N210" s="58">
        <v>-1.2E-2</v>
      </c>
      <c r="O210" s="84">
        <v>0.16</v>
      </c>
      <c r="P210" s="57">
        <v>40</v>
      </c>
    </row>
    <row r="211" spans="1:36" s="57" customFormat="1" ht="30.75" customHeight="1" x14ac:dyDescent="0.35">
      <c r="A211" s="64"/>
      <c r="B211" s="64"/>
      <c r="F211" s="61"/>
      <c r="G211" s="62"/>
      <c r="H211" s="108"/>
      <c r="I211" s="54"/>
      <c r="J211" s="54"/>
      <c r="K211" s="59"/>
      <c r="L211" s="60"/>
      <c r="M211" s="59"/>
      <c r="N211" s="58"/>
      <c r="O211" s="84"/>
    </row>
    <row r="212" spans="1:36" s="57" customFormat="1" ht="30.75" customHeight="1" x14ac:dyDescent="0.35">
      <c r="A212" s="64"/>
      <c r="B212" s="64"/>
      <c r="F212" s="61"/>
      <c r="G212" s="62"/>
      <c r="H212" s="108"/>
      <c r="I212" s="54"/>
      <c r="J212" s="54"/>
      <c r="K212" s="59"/>
      <c r="L212" s="60"/>
      <c r="M212" s="59"/>
      <c r="N212" s="58"/>
      <c r="O212" s="84"/>
    </row>
    <row r="213" spans="1:36" s="57" customFormat="1" ht="30.75" customHeight="1" x14ac:dyDescent="0.35">
      <c r="A213" s="64"/>
      <c r="B213" s="64"/>
      <c r="F213" s="61"/>
      <c r="G213" s="62"/>
      <c r="H213" s="108"/>
      <c r="I213" s="54"/>
      <c r="J213" s="54"/>
      <c r="K213" s="59"/>
      <c r="L213" s="60"/>
      <c r="M213" s="59"/>
      <c r="N213" s="58"/>
      <c r="O213" s="84"/>
    </row>
    <row r="214" spans="1:36" s="57" customFormat="1" ht="30.75" customHeight="1" x14ac:dyDescent="0.35">
      <c r="A214" s="64"/>
      <c r="B214" s="64"/>
      <c r="F214" s="61"/>
      <c r="G214" s="62"/>
      <c r="H214" s="108"/>
      <c r="I214" s="54"/>
      <c r="J214" s="54"/>
      <c r="K214" s="59"/>
      <c r="L214" s="60"/>
      <c r="M214" s="59"/>
      <c r="N214" s="58"/>
      <c r="O214" s="84"/>
    </row>
    <row r="215" spans="1:36" s="57" customFormat="1" ht="30.75" customHeight="1" x14ac:dyDescent="0.35">
      <c r="A215" s="64"/>
      <c r="B215" s="64"/>
      <c r="F215" s="61"/>
      <c r="G215" s="62"/>
      <c r="H215" s="108"/>
      <c r="I215" s="54"/>
      <c r="J215" s="54"/>
      <c r="K215" s="59"/>
      <c r="L215" s="60"/>
      <c r="M215" s="59"/>
      <c r="N215" s="58"/>
      <c r="O215" s="84"/>
    </row>
    <row r="216" spans="1:36" s="57" customFormat="1" ht="30.75" customHeight="1" x14ac:dyDescent="0.35">
      <c r="A216" s="64"/>
      <c r="B216" s="64"/>
      <c r="F216" s="61"/>
      <c r="G216" s="62"/>
      <c r="H216" s="108"/>
      <c r="I216" s="54"/>
      <c r="J216" s="54"/>
      <c r="K216" s="59"/>
      <c r="L216" s="60"/>
      <c r="M216" s="59"/>
      <c r="N216" s="58"/>
      <c r="O216" s="84"/>
    </row>
    <row r="217" spans="1:36" s="57" customFormat="1" ht="30.75" customHeight="1" x14ac:dyDescent="0.35">
      <c r="A217" s="64"/>
      <c r="B217" s="64"/>
      <c r="F217" s="61"/>
      <c r="G217" s="62"/>
      <c r="H217" s="108"/>
      <c r="I217" s="54"/>
      <c r="J217" s="54"/>
      <c r="K217" s="59"/>
      <c r="L217" s="60"/>
      <c r="M217" s="59"/>
      <c r="N217" s="58"/>
      <c r="O217" s="84"/>
    </row>
    <row r="218" spans="1:36" s="57" customFormat="1" ht="30.75" customHeight="1" x14ac:dyDescent="0.35">
      <c r="A218" s="64"/>
      <c r="B218" s="64"/>
      <c r="F218" s="61"/>
      <c r="G218" s="62"/>
      <c r="H218" s="108"/>
      <c r="I218" s="54"/>
      <c r="J218" s="54"/>
      <c r="K218" s="59"/>
      <c r="L218" s="60"/>
      <c r="M218" s="59"/>
      <c r="N218" s="58"/>
      <c r="O218" s="84"/>
    </row>
    <row r="219" spans="1:36" s="57" customFormat="1" ht="30.75" customHeight="1" x14ac:dyDescent="0.35">
      <c r="A219" s="64"/>
      <c r="B219" s="64"/>
      <c r="F219" s="61"/>
      <c r="G219" s="62"/>
      <c r="H219" s="85"/>
      <c r="I219" s="54"/>
      <c r="J219" s="54"/>
      <c r="K219" s="59"/>
      <c r="L219" s="60"/>
      <c r="M219" s="59"/>
      <c r="N219" s="58"/>
      <c r="O219" s="76"/>
    </row>
    <row r="220" spans="1:36" s="42" customFormat="1" ht="31" customHeight="1" x14ac:dyDescent="0.35">
      <c r="A220" s="43"/>
      <c r="B220" s="18"/>
      <c r="F220" s="44"/>
      <c r="G220" s="45"/>
      <c r="H220" s="100"/>
      <c r="I220" s="46"/>
      <c r="J220" s="28"/>
      <c r="K220" s="29"/>
      <c r="L220" s="30"/>
      <c r="M220" s="29"/>
      <c r="N220" s="28"/>
      <c r="O220" s="28"/>
    </row>
    <row r="221" spans="1:36" s="2" customFormat="1" ht="30.75" customHeight="1" x14ac:dyDescent="0.35">
      <c r="A221" s="5" t="s">
        <v>44</v>
      </c>
      <c r="B221" s="4"/>
      <c r="C221" s="13"/>
      <c r="D221" s="13"/>
      <c r="E221" s="3"/>
      <c r="F221" s="14"/>
      <c r="G221" s="48"/>
      <c r="H221" s="101"/>
      <c r="I221" s="7"/>
      <c r="J221" s="7"/>
      <c r="K221" s="8"/>
      <c r="L221" s="9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s="2" customFormat="1" ht="30.75" customHeight="1" x14ac:dyDescent="0.35">
      <c r="A222" s="5" t="s">
        <v>45</v>
      </c>
      <c r="B222" s="4"/>
      <c r="C222" s="13"/>
      <c r="D222" s="13"/>
      <c r="E222" s="3"/>
      <c r="F222" s="14"/>
      <c r="G222" s="11"/>
      <c r="H222" s="89"/>
      <c r="I222" s="7"/>
      <c r="J222" s="7"/>
      <c r="K222" s="8"/>
      <c r="L222" s="9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s="2" customFormat="1" ht="30.75" customHeight="1" x14ac:dyDescent="0.35">
      <c r="A223" s="5" t="s">
        <v>46</v>
      </c>
      <c r="B223" s="4"/>
      <c r="C223" s="13"/>
      <c r="D223" s="13"/>
      <c r="E223" s="3"/>
      <c r="F223" s="14"/>
      <c r="G223" s="11"/>
      <c r="H223" s="89"/>
      <c r="I223" s="7"/>
      <c r="J223" s="7"/>
      <c r="K223" s="8"/>
      <c r="L223" s="9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s="2" customFormat="1" ht="30.75" customHeight="1" x14ac:dyDescent="0.35">
      <c r="A224" s="5" t="s">
        <v>47</v>
      </c>
      <c r="B224" s="4"/>
      <c r="C224" s="13"/>
      <c r="D224" s="13"/>
      <c r="E224" s="3"/>
      <c r="F224" s="14"/>
      <c r="G224" s="11"/>
      <c r="H224" s="89"/>
      <c r="I224" s="7"/>
      <c r="J224" s="7"/>
      <c r="K224" s="8"/>
      <c r="L224" s="9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s="2" customFormat="1" ht="30.75" customHeight="1" x14ac:dyDescent="0.35">
      <c r="A225" s="5" t="s">
        <v>48</v>
      </c>
      <c r="B225" s="18"/>
      <c r="C225" s="13"/>
      <c r="D225" s="13"/>
      <c r="E225" s="3"/>
      <c r="F225" s="14"/>
      <c r="G225" s="11"/>
      <c r="H225" s="89"/>
      <c r="I225" s="7"/>
      <c r="J225" s="7"/>
      <c r="K225" s="8"/>
      <c r="L225" s="9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s="2" customFormat="1" ht="30.75" customHeight="1" x14ac:dyDescent="0.35">
      <c r="A226" s="3"/>
      <c r="B226" s="18"/>
      <c r="C226" s="6"/>
      <c r="D226" s="6"/>
      <c r="E226" s="6"/>
      <c r="F226" s="11"/>
      <c r="G226" s="11"/>
      <c r="H226" s="91"/>
      <c r="I226" s="7"/>
      <c r="J226" s="7"/>
      <c r="K226" s="8"/>
      <c r="L226" s="9"/>
      <c r="M226" s="6"/>
      <c r="N226" s="19"/>
      <c r="O226" s="19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s="2" customFormat="1" ht="30.75" customHeight="1" x14ac:dyDescent="0.35">
      <c r="A227" s="6"/>
      <c r="B227" s="20"/>
      <c r="C227" s="6"/>
      <c r="D227" s="6"/>
      <c r="E227" s="6"/>
      <c r="F227" s="11"/>
      <c r="G227" s="11"/>
      <c r="H227" s="89"/>
      <c r="I227" s="7"/>
      <c r="J227" s="7"/>
      <c r="K227" s="8"/>
      <c r="L227" s="9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s="2" customFormat="1" ht="30.75" customHeight="1" x14ac:dyDescent="0.35">
      <c r="A228" s="3"/>
      <c r="B228" s="20"/>
      <c r="C228" s="6"/>
      <c r="D228" s="6"/>
      <c r="E228" s="6"/>
      <c r="F228" s="11"/>
      <c r="G228" s="11"/>
      <c r="H228" s="89"/>
      <c r="I228" s="7"/>
      <c r="J228" s="7"/>
      <c r="K228" s="8"/>
      <c r="L228" s="9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s="2" customFormat="1" ht="30.75" customHeight="1" x14ac:dyDescent="0.35">
      <c r="A229" s="3"/>
      <c r="B229" s="20"/>
      <c r="C229" s="6"/>
      <c r="D229" s="6"/>
      <c r="E229" s="6"/>
      <c r="F229" s="11"/>
      <c r="G229" s="11"/>
      <c r="H229" s="89"/>
      <c r="I229" s="7"/>
      <c r="J229" s="7"/>
      <c r="K229" s="8"/>
      <c r="L229" s="9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s="2" customFormat="1" ht="30.75" customHeight="1" x14ac:dyDescent="0.35">
      <c r="A230" s="49"/>
      <c r="B230" s="20"/>
      <c r="C230" s="6"/>
      <c r="D230" s="6"/>
      <c r="E230" s="6"/>
      <c r="F230" s="11"/>
      <c r="G230" s="11"/>
      <c r="H230" s="89"/>
      <c r="I230" s="7"/>
      <c r="J230" s="7"/>
      <c r="K230" s="8"/>
      <c r="L230" s="9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s="2" customFormat="1" ht="30.75" customHeight="1" x14ac:dyDescent="0.35">
      <c r="A231" s="3"/>
      <c r="B231" s="20"/>
      <c r="C231" s="6"/>
      <c r="D231" s="6"/>
      <c r="E231" s="6"/>
      <c r="F231" s="11"/>
      <c r="G231" s="11"/>
      <c r="H231" s="89"/>
      <c r="I231" s="7"/>
      <c r="J231" s="7"/>
      <c r="K231" s="8"/>
      <c r="L231" s="9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s="2" customFormat="1" ht="30.75" customHeight="1" x14ac:dyDescent="0.35">
      <c r="A232" s="3"/>
      <c r="B232" s="20"/>
      <c r="C232" s="6"/>
      <c r="D232" s="6"/>
      <c r="E232" s="6"/>
      <c r="F232" s="11"/>
      <c r="G232" s="11"/>
      <c r="H232" s="89"/>
      <c r="I232" s="7"/>
      <c r="J232" s="7"/>
      <c r="K232" s="8"/>
      <c r="L232" s="9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s="2" customFormat="1" ht="30.75" customHeight="1" x14ac:dyDescent="0.35">
      <c r="A233" s="6"/>
      <c r="B233" s="20"/>
      <c r="C233" s="6"/>
      <c r="D233" s="6"/>
      <c r="E233" s="6"/>
      <c r="F233" s="11"/>
      <c r="G233" s="11"/>
      <c r="H233" s="89"/>
      <c r="I233" s="7"/>
      <c r="J233" s="7"/>
      <c r="K233" s="8"/>
      <c r="L233" s="9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s="2" customFormat="1" ht="30.75" customHeight="1" x14ac:dyDescent="0.35">
      <c r="A234" s="6"/>
      <c r="B234" s="21"/>
      <c r="C234" s="6"/>
      <c r="D234" s="20"/>
      <c r="E234" s="6"/>
      <c r="F234" s="20"/>
      <c r="G234" s="6"/>
      <c r="H234" s="92"/>
      <c r="I234" s="6"/>
      <c r="J234" s="6"/>
      <c r="K234" s="20"/>
      <c r="L234" s="6"/>
      <c r="M234" s="20"/>
      <c r="N234" s="6"/>
      <c r="O234" s="6"/>
      <c r="P234" s="20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s="2" customFormat="1" ht="30.75" customHeight="1" x14ac:dyDescent="0.35">
      <c r="A235" s="3"/>
      <c r="B235" s="20"/>
      <c r="C235" s="3"/>
      <c r="D235" s="21"/>
      <c r="E235" s="3"/>
      <c r="F235" s="21"/>
      <c r="G235" s="3"/>
      <c r="H235" s="102"/>
      <c r="I235" s="3"/>
      <c r="J235" s="3"/>
      <c r="K235" s="21"/>
      <c r="L235" s="3"/>
      <c r="M235" s="21"/>
      <c r="N235" s="3"/>
      <c r="O235" s="3"/>
      <c r="P235" s="21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s="2" customFormat="1" ht="30.75" customHeight="1" x14ac:dyDescent="0.35">
      <c r="A236" s="6"/>
      <c r="B236" s="20"/>
      <c r="C236" s="6"/>
      <c r="D236" s="20"/>
      <c r="E236" s="6"/>
      <c r="F236" s="20"/>
      <c r="G236" s="6"/>
      <c r="H236" s="92"/>
      <c r="I236" s="6"/>
      <c r="J236" s="6"/>
      <c r="K236" s="20"/>
      <c r="L236" s="6"/>
      <c r="M236" s="20"/>
      <c r="N236" s="6"/>
      <c r="O236" s="6"/>
      <c r="P236" s="20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 s="2" customFormat="1" ht="30.75" customHeight="1" x14ac:dyDescent="0.35">
      <c r="A237" s="50"/>
      <c r="B237" s="20"/>
      <c r="C237" s="6"/>
      <c r="D237" s="6"/>
      <c r="E237" s="6"/>
      <c r="F237" s="11"/>
      <c r="G237" s="11"/>
      <c r="H237" s="89"/>
      <c r="I237" s="7"/>
      <c r="J237" s="7"/>
      <c r="K237" s="8"/>
      <c r="L237" s="9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 s="2" customFormat="1" ht="30.75" customHeight="1" x14ac:dyDescent="0.35">
      <c r="A238" s="6"/>
      <c r="B238" s="20"/>
      <c r="C238" s="6"/>
      <c r="D238" s="6"/>
      <c r="E238" s="6"/>
      <c r="F238" s="11"/>
      <c r="G238" s="11"/>
      <c r="H238" s="89"/>
      <c r="I238" s="7"/>
      <c r="J238" s="7"/>
      <c r="K238" s="8"/>
      <c r="L238" s="9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 s="2" customFormat="1" ht="30.75" customHeight="1" x14ac:dyDescent="0.35">
      <c r="A239" s="6"/>
      <c r="B239" s="20"/>
      <c r="C239" s="6"/>
      <c r="D239" s="6"/>
      <c r="E239" s="6"/>
      <c r="F239" s="11"/>
      <c r="G239" s="11"/>
      <c r="H239" s="89"/>
      <c r="I239" s="7"/>
      <c r="J239" s="7"/>
      <c r="K239" s="8"/>
      <c r="L239" s="9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s="2" customFormat="1" ht="30.75" customHeight="1" x14ac:dyDescent="0.35">
      <c r="A240" s="6"/>
      <c r="B240" s="20"/>
      <c r="C240" s="6"/>
      <c r="D240" s="6"/>
      <c r="E240" s="6"/>
      <c r="F240" s="11"/>
      <c r="G240" s="11"/>
      <c r="H240" s="89"/>
      <c r="I240" s="7"/>
      <c r="J240" s="7"/>
      <c r="K240" s="8"/>
      <c r="L240" s="9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s="2" customFormat="1" ht="30.75" customHeight="1" x14ac:dyDescent="0.35">
      <c r="A241" s="6"/>
      <c r="B241" s="51"/>
      <c r="C241" s="6"/>
      <c r="D241" s="6"/>
      <c r="E241" s="6"/>
      <c r="F241" s="11"/>
      <c r="G241" s="11"/>
      <c r="H241" s="89"/>
      <c r="I241" s="7"/>
      <c r="J241" s="7"/>
      <c r="K241" s="8"/>
      <c r="L241" s="9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s="2" customFormat="1" ht="30.75" customHeight="1" x14ac:dyDescent="0.35">
      <c r="A242" s="6"/>
      <c r="B242" s="20"/>
      <c r="C242" s="6"/>
      <c r="D242" s="6"/>
      <c r="E242" s="6"/>
      <c r="F242" s="11"/>
      <c r="G242" s="11"/>
      <c r="H242" s="89"/>
      <c r="I242" s="7"/>
      <c r="J242" s="7"/>
      <c r="K242" s="8"/>
      <c r="L242" s="9"/>
      <c r="M242" s="6"/>
      <c r="N242" s="6"/>
      <c r="O242" s="6"/>
      <c r="P242" s="6"/>
      <c r="Q242" s="6"/>
      <c r="R242" s="20"/>
      <c r="S242" s="6"/>
      <c r="T242" s="20"/>
      <c r="U242" s="6"/>
      <c r="V242" s="20"/>
      <c r="W242" s="6"/>
      <c r="X242" s="20"/>
      <c r="Y242" s="6"/>
      <c r="Z242" s="20"/>
      <c r="AA242" s="6"/>
      <c r="AB242" s="20"/>
      <c r="AC242" s="6"/>
      <c r="AD242" s="20"/>
      <c r="AE242" s="6"/>
      <c r="AF242" s="20"/>
      <c r="AG242" s="6"/>
      <c r="AH242" s="20"/>
      <c r="AI242" s="6"/>
      <c r="AJ242" s="20"/>
    </row>
    <row r="243" spans="1:36" s="2" customFormat="1" ht="30.75" customHeight="1" x14ac:dyDescent="0.35">
      <c r="A243" s="6"/>
      <c r="B243" s="20"/>
      <c r="C243" s="6"/>
      <c r="D243" s="6"/>
      <c r="E243" s="6"/>
      <c r="F243" s="11"/>
      <c r="G243" s="11"/>
      <c r="H243" s="89"/>
      <c r="I243" s="7"/>
      <c r="J243" s="7"/>
      <c r="K243" s="8"/>
      <c r="L243" s="9"/>
      <c r="M243" s="6"/>
      <c r="N243" s="6"/>
      <c r="O243" s="6"/>
      <c r="P243" s="6"/>
      <c r="Q243" s="3"/>
      <c r="R243" s="21"/>
      <c r="S243" s="3"/>
      <c r="T243" s="21"/>
      <c r="U243" s="3"/>
      <c r="V243" s="21"/>
      <c r="W243" s="3"/>
      <c r="X243" s="21"/>
      <c r="Y243" s="3"/>
      <c r="Z243" s="21"/>
      <c r="AA243" s="3"/>
      <c r="AB243" s="21"/>
      <c r="AC243" s="3"/>
      <c r="AD243" s="21"/>
      <c r="AE243" s="3"/>
      <c r="AF243" s="21"/>
      <c r="AG243" s="3"/>
      <c r="AH243" s="21"/>
      <c r="AI243" s="3"/>
      <c r="AJ243" s="21"/>
    </row>
    <row r="244" spans="1:36" s="2" customFormat="1" ht="30.75" customHeight="1" x14ac:dyDescent="0.35">
      <c r="A244" s="6"/>
      <c r="B244" s="20"/>
      <c r="C244" s="6"/>
      <c r="D244" s="6"/>
      <c r="E244" s="6"/>
      <c r="F244" s="11"/>
      <c r="G244" s="11"/>
      <c r="H244" s="89"/>
      <c r="I244" s="7"/>
      <c r="J244" s="7"/>
      <c r="K244" s="8"/>
      <c r="L244" s="9"/>
      <c r="M244" s="6"/>
      <c r="N244" s="6"/>
      <c r="O244" s="6"/>
      <c r="P244" s="6"/>
      <c r="Q244" s="6"/>
      <c r="R244" s="20"/>
      <c r="S244" s="6"/>
      <c r="T244" s="20"/>
      <c r="U244" s="6"/>
      <c r="V244" s="20"/>
      <c r="W244" s="6"/>
      <c r="X244" s="20"/>
      <c r="Y244" s="6"/>
      <c r="Z244" s="20"/>
      <c r="AA244" s="6"/>
      <c r="AB244" s="20"/>
      <c r="AC244" s="6"/>
      <c r="AD244" s="20"/>
      <c r="AE244" s="6"/>
      <c r="AF244" s="20"/>
      <c r="AG244" s="6"/>
      <c r="AH244" s="20"/>
      <c r="AI244" s="6"/>
      <c r="AJ244" s="20"/>
    </row>
    <row r="245" spans="1:36" s="2" customFormat="1" ht="30.75" customHeight="1" x14ac:dyDescent="0.35">
      <c r="A245" s="6"/>
      <c r="B245" s="20"/>
      <c r="C245" s="6"/>
      <c r="D245" s="6"/>
      <c r="E245" s="6"/>
      <c r="F245" s="11"/>
      <c r="G245" s="11"/>
      <c r="H245" s="89"/>
      <c r="I245" s="7"/>
      <c r="J245" s="7"/>
      <c r="K245" s="8"/>
      <c r="L245" s="9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s="2" customFormat="1" ht="30.75" customHeight="1" x14ac:dyDescent="0.35">
      <c r="A246" s="6"/>
      <c r="B246" s="20"/>
      <c r="C246" s="6"/>
      <c r="D246" s="6"/>
      <c r="E246" s="6"/>
      <c r="F246" s="6"/>
      <c r="G246" s="6"/>
      <c r="H246" s="89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s="2" customFormat="1" ht="30.75" customHeight="1" x14ac:dyDescent="0.35">
      <c r="A247" s="6"/>
      <c r="B247" s="20"/>
      <c r="C247" s="6"/>
      <c r="D247" s="6"/>
      <c r="E247" s="6"/>
      <c r="F247" s="6"/>
      <c r="G247" s="6"/>
      <c r="H247" s="89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s="2" customFormat="1" ht="30.75" customHeight="1" x14ac:dyDescent="0.35">
      <c r="A248" s="6"/>
      <c r="B248" s="18"/>
      <c r="C248" s="6"/>
      <c r="D248" s="6"/>
      <c r="E248" s="6"/>
      <c r="F248" s="6"/>
      <c r="G248" s="6"/>
      <c r="H248" s="89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s="2" customFormat="1" ht="30.75" customHeight="1" x14ac:dyDescent="0.35">
      <c r="A249" s="6"/>
      <c r="B249" s="18"/>
      <c r="C249" s="6"/>
      <c r="D249" s="6"/>
      <c r="E249" s="6"/>
      <c r="F249" s="11"/>
      <c r="G249" s="11"/>
      <c r="H249" s="89"/>
      <c r="I249" s="7"/>
      <c r="J249" s="7"/>
      <c r="K249" s="8"/>
      <c r="L249" s="9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s="2" customFormat="1" ht="30.75" customHeight="1" x14ac:dyDescent="0.35">
      <c r="A250" s="6"/>
      <c r="B250" s="18"/>
      <c r="C250" s="6"/>
      <c r="D250" s="6"/>
      <c r="E250" s="6"/>
      <c r="F250" s="11"/>
      <c r="G250" s="11"/>
      <c r="H250" s="89"/>
      <c r="I250" s="7"/>
      <c r="J250" s="7"/>
      <c r="K250" s="8"/>
      <c r="L250" s="9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s="2" customFormat="1" ht="30.75" customHeight="1" x14ac:dyDescent="0.35">
      <c r="A251" s="6"/>
      <c r="B251" s="18"/>
      <c r="C251" s="6"/>
      <c r="D251" s="6"/>
      <c r="E251" s="6"/>
      <c r="F251" s="11"/>
      <c r="G251" s="11"/>
      <c r="H251" s="89"/>
      <c r="I251" s="7"/>
      <c r="J251" s="7"/>
      <c r="K251" s="8"/>
      <c r="L251" s="9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s="2" customFormat="1" ht="30.75" customHeight="1" x14ac:dyDescent="0.35">
      <c r="A252" s="6"/>
      <c r="B252" s="18"/>
      <c r="C252" s="6"/>
      <c r="D252" s="6"/>
      <c r="E252" s="6"/>
      <c r="F252" s="11"/>
      <c r="G252" s="11"/>
      <c r="H252" s="89"/>
      <c r="I252" s="7"/>
      <c r="J252" s="7"/>
      <c r="K252" s="8"/>
      <c r="L252" s="9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s="2" customFormat="1" ht="30.75" customHeight="1" x14ac:dyDescent="0.35">
      <c r="A253" s="6"/>
      <c r="B253" s="18"/>
      <c r="C253" s="6"/>
      <c r="D253" s="6"/>
      <c r="E253" s="6"/>
      <c r="F253" s="11"/>
      <c r="G253" s="11"/>
      <c r="H253" s="89"/>
      <c r="I253" s="7"/>
      <c r="J253" s="7"/>
      <c r="K253" s="8"/>
      <c r="L253" s="9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s="2" customFormat="1" ht="30.75" customHeight="1" x14ac:dyDescent="0.35">
      <c r="A254" s="6"/>
      <c r="B254" s="18"/>
      <c r="C254" s="6"/>
      <c r="D254" s="6"/>
      <c r="E254" s="6"/>
      <c r="F254" s="11"/>
      <c r="G254" s="11"/>
      <c r="H254" s="89"/>
      <c r="I254" s="7"/>
      <c r="J254" s="7"/>
      <c r="K254" s="8"/>
      <c r="L254" s="9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s="2" customFormat="1" ht="30.75" customHeight="1" x14ac:dyDescent="0.35">
      <c r="A255" s="6"/>
      <c r="B255" s="18"/>
      <c r="C255" s="6"/>
      <c r="D255" s="6"/>
      <c r="E255" s="6"/>
      <c r="F255" s="11"/>
      <c r="G255" s="11"/>
      <c r="H255" s="89"/>
      <c r="I255" s="7"/>
      <c r="J255" s="7"/>
      <c r="K255" s="8"/>
      <c r="L255" s="9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s="2" customFormat="1" ht="30.75" customHeight="1" x14ac:dyDescent="0.35">
      <c r="A256" s="6"/>
      <c r="B256" s="18"/>
      <c r="C256" s="6"/>
      <c r="D256" s="6"/>
      <c r="E256" s="6"/>
      <c r="F256" s="11"/>
      <c r="G256" s="11"/>
      <c r="H256" s="89"/>
      <c r="I256" s="7"/>
      <c r="J256" s="7"/>
      <c r="K256" s="8"/>
      <c r="L256" s="9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s="2" customFormat="1" ht="30.75" customHeight="1" x14ac:dyDescent="0.35">
      <c r="A257" s="6"/>
      <c r="B257" s="18"/>
      <c r="C257" s="6"/>
      <c r="D257" s="6"/>
      <c r="E257" s="6"/>
      <c r="F257" s="11"/>
      <c r="G257" s="11"/>
      <c r="H257" s="89"/>
      <c r="I257" s="7"/>
      <c r="J257" s="7"/>
      <c r="K257" s="8"/>
      <c r="L257" s="9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s="2" customFormat="1" ht="30.75" customHeight="1" x14ac:dyDescent="0.35">
      <c r="A258" s="6"/>
      <c r="B258" s="18"/>
      <c r="C258" s="6"/>
      <c r="D258" s="6"/>
      <c r="E258" s="6"/>
      <c r="F258" s="11"/>
      <c r="G258" s="11"/>
      <c r="H258" s="89"/>
      <c r="I258" s="7"/>
      <c r="J258" s="7"/>
      <c r="K258" s="8"/>
      <c r="L258" s="9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s="2" customFormat="1" ht="30.75" customHeight="1" x14ac:dyDescent="0.35">
      <c r="A259" s="6"/>
      <c r="B259" s="18"/>
      <c r="C259" s="6"/>
      <c r="D259" s="6"/>
      <c r="E259" s="6"/>
      <c r="F259" s="11"/>
      <c r="G259" s="11"/>
      <c r="H259" s="89"/>
      <c r="I259" s="7"/>
      <c r="J259" s="7"/>
      <c r="K259" s="8"/>
      <c r="L259" s="9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s="2" customFormat="1" ht="30.75" customHeight="1" x14ac:dyDescent="0.35">
      <c r="A260" s="6"/>
      <c r="B260" s="18"/>
      <c r="C260" s="6"/>
      <c r="D260" s="6"/>
      <c r="E260" s="6"/>
      <c r="F260" s="11"/>
      <c r="G260" s="11"/>
      <c r="H260" s="89"/>
      <c r="I260" s="7"/>
      <c r="J260" s="7"/>
      <c r="K260" s="8"/>
      <c r="L260" s="9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s="2" customFormat="1" ht="30.75" customHeight="1" x14ac:dyDescent="0.35">
      <c r="A261" s="6"/>
      <c r="B261" s="18"/>
      <c r="C261" s="6"/>
      <c r="D261" s="6"/>
      <c r="E261" s="6"/>
      <c r="F261" s="11"/>
      <c r="G261" s="11"/>
      <c r="H261" s="89"/>
      <c r="I261" s="7"/>
      <c r="J261" s="7"/>
      <c r="K261" s="8"/>
      <c r="L261" s="9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s="2" customFormat="1" ht="30.75" customHeight="1" x14ac:dyDescent="0.35">
      <c r="A262" s="6"/>
      <c r="B262" s="18"/>
      <c r="C262" s="6"/>
      <c r="D262" s="6"/>
      <c r="E262" s="6"/>
      <c r="F262" s="11"/>
      <c r="G262" s="11"/>
      <c r="H262" s="89"/>
      <c r="I262" s="7"/>
      <c r="J262" s="7"/>
      <c r="K262" s="8"/>
      <c r="L262" s="9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s="2" customFormat="1" ht="30.75" customHeight="1" x14ac:dyDescent="0.35">
      <c r="A263" s="6"/>
      <c r="B263" s="18"/>
      <c r="C263" s="6"/>
      <c r="D263" s="6"/>
      <c r="E263" s="6"/>
      <c r="F263" s="11"/>
      <c r="G263" s="11"/>
      <c r="H263" s="89"/>
      <c r="I263" s="7"/>
      <c r="J263" s="7"/>
      <c r="K263" s="8"/>
      <c r="L263" s="9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s="2" customFormat="1" ht="30.75" customHeight="1" x14ac:dyDescent="0.35">
      <c r="A264" s="6"/>
      <c r="B264" s="18"/>
      <c r="C264" s="6"/>
      <c r="D264" s="6"/>
      <c r="E264" s="6"/>
      <c r="F264" s="11"/>
      <c r="G264" s="11"/>
      <c r="H264" s="89"/>
      <c r="I264" s="7"/>
      <c r="J264" s="7"/>
      <c r="K264" s="8"/>
      <c r="L264" s="9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s="2" customFormat="1" ht="30.75" customHeight="1" x14ac:dyDescent="0.35">
      <c r="A265" s="6"/>
      <c r="B265" s="18"/>
      <c r="C265" s="6"/>
      <c r="D265" s="6"/>
      <c r="E265" s="6"/>
      <c r="F265" s="11"/>
      <c r="G265" s="11"/>
      <c r="H265" s="89"/>
      <c r="I265" s="7"/>
      <c r="J265" s="7"/>
      <c r="K265" s="8"/>
      <c r="L265" s="9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s="2" customFormat="1" ht="30.75" customHeight="1" x14ac:dyDescent="0.35">
      <c r="A266" s="6"/>
      <c r="B266" s="18"/>
      <c r="C266" s="6"/>
      <c r="D266" s="6"/>
      <c r="E266" s="6"/>
      <c r="F266" s="11"/>
      <c r="G266" s="11"/>
      <c r="H266" s="89"/>
      <c r="I266" s="7"/>
      <c r="J266" s="7"/>
      <c r="K266" s="8"/>
      <c r="L266" s="9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s="2" customFormat="1" ht="30.75" customHeight="1" x14ac:dyDescent="0.35">
      <c r="A267" s="6"/>
      <c r="B267" s="18"/>
      <c r="C267" s="6"/>
      <c r="D267" s="6"/>
      <c r="E267" s="6"/>
      <c r="F267" s="11"/>
      <c r="G267" s="11"/>
      <c r="H267" s="89"/>
      <c r="I267" s="7"/>
      <c r="J267" s="7"/>
      <c r="K267" s="8"/>
      <c r="L267" s="9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s="2" customFormat="1" ht="30.75" customHeight="1" x14ac:dyDescent="0.35">
      <c r="A268" s="6"/>
      <c r="B268" s="18"/>
      <c r="C268" s="6"/>
      <c r="D268" s="6"/>
      <c r="E268" s="6"/>
      <c r="F268" s="11"/>
      <c r="G268" s="11"/>
      <c r="H268" s="89"/>
      <c r="I268" s="7"/>
      <c r="J268" s="7"/>
      <c r="K268" s="8"/>
      <c r="L268" s="9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s="2" customFormat="1" ht="30.75" customHeight="1" x14ac:dyDescent="0.35">
      <c r="A269" s="6"/>
      <c r="B269" s="18"/>
      <c r="C269" s="6"/>
      <c r="D269" s="6"/>
      <c r="E269" s="6"/>
      <c r="F269" s="11"/>
      <c r="G269" s="11"/>
      <c r="H269" s="89"/>
      <c r="I269" s="7"/>
      <c r="J269" s="7"/>
      <c r="K269" s="8"/>
      <c r="L269" s="9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s="2" customFormat="1" ht="30.75" customHeight="1" x14ac:dyDescent="0.35">
      <c r="A270" s="6"/>
      <c r="B270" s="18"/>
      <c r="C270" s="6"/>
      <c r="D270" s="6"/>
      <c r="E270" s="6"/>
      <c r="F270" s="11"/>
      <c r="G270" s="11"/>
      <c r="H270" s="89"/>
      <c r="I270" s="7"/>
      <c r="J270" s="7"/>
      <c r="K270" s="8"/>
      <c r="L270" s="9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s="2" customFormat="1" ht="30.75" customHeight="1" x14ac:dyDescent="0.35">
      <c r="A271" s="6"/>
      <c r="B271" s="18"/>
      <c r="C271" s="6"/>
      <c r="D271" s="6"/>
      <c r="E271" s="6"/>
      <c r="F271" s="11"/>
      <c r="G271" s="11"/>
      <c r="H271" s="89"/>
      <c r="I271" s="7"/>
      <c r="J271" s="7"/>
      <c r="K271" s="8"/>
      <c r="L271" s="9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s="2" customFormat="1" ht="30.75" customHeight="1" x14ac:dyDescent="0.35">
      <c r="A272" s="6"/>
      <c r="B272" s="18"/>
      <c r="C272" s="6"/>
      <c r="D272" s="6"/>
      <c r="E272" s="6"/>
      <c r="F272" s="11"/>
      <c r="G272" s="11"/>
      <c r="H272" s="89"/>
      <c r="I272" s="7"/>
      <c r="J272" s="7"/>
      <c r="K272" s="8"/>
      <c r="L272" s="9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s="2" customFormat="1" ht="30.75" customHeight="1" x14ac:dyDescent="0.35">
      <c r="A273" s="6"/>
      <c r="B273" s="18"/>
      <c r="C273" s="6"/>
      <c r="D273" s="6"/>
      <c r="E273" s="6"/>
      <c r="F273" s="11"/>
      <c r="G273" s="11"/>
      <c r="H273" s="89"/>
      <c r="I273" s="7"/>
      <c r="J273" s="7"/>
      <c r="K273" s="8"/>
      <c r="L273" s="9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s="2" customFormat="1" ht="30.75" customHeight="1" x14ac:dyDescent="0.35">
      <c r="A274" s="6"/>
      <c r="B274" s="18"/>
      <c r="C274" s="6"/>
      <c r="D274" s="6"/>
      <c r="E274" s="6"/>
      <c r="F274" s="11"/>
      <c r="G274" s="11"/>
      <c r="H274" s="89"/>
      <c r="I274" s="7"/>
      <c r="J274" s="7"/>
      <c r="K274" s="8"/>
      <c r="L274" s="9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s="2" customFormat="1" ht="30.75" customHeight="1" x14ac:dyDescent="0.35">
      <c r="A275" s="6"/>
      <c r="B275" s="18"/>
      <c r="C275" s="6"/>
      <c r="D275" s="6"/>
      <c r="E275" s="6"/>
      <c r="F275" s="11"/>
      <c r="G275" s="11"/>
      <c r="H275" s="89"/>
      <c r="I275" s="7"/>
      <c r="J275" s="7"/>
      <c r="K275" s="8"/>
      <c r="L275" s="9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s="2" customFormat="1" ht="30.75" customHeight="1" x14ac:dyDescent="0.35">
      <c r="A276" s="6"/>
      <c r="B276" s="18"/>
      <c r="C276" s="6"/>
      <c r="D276" s="6"/>
      <c r="E276" s="6"/>
      <c r="F276" s="11"/>
      <c r="G276" s="11"/>
      <c r="H276" s="89"/>
      <c r="I276" s="7"/>
      <c r="J276" s="7"/>
      <c r="K276" s="8"/>
      <c r="L276" s="9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s="2" customFormat="1" ht="30.75" customHeight="1" x14ac:dyDescent="0.35">
      <c r="A277" s="6"/>
      <c r="B277" s="18"/>
      <c r="C277" s="6"/>
      <c r="D277" s="6"/>
      <c r="E277" s="6"/>
      <c r="F277" s="11"/>
      <c r="G277" s="11"/>
      <c r="H277" s="89"/>
      <c r="I277" s="7"/>
      <c r="J277" s="7"/>
      <c r="K277" s="8"/>
      <c r="L277" s="9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s="2" customFormat="1" ht="30.75" customHeight="1" x14ac:dyDescent="0.35">
      <c r="A278" s="6"/>
      <c r="B278" s="18"/>
      <c r="C278" s="6"/>
      <c r="D278" s="6"/>
      <c r="E278" s="6"/>
      <c r="F278" s="11"/>
      <c r="G278" s="11"/>
      <c r="H278" s="89"/>
      <c r="I278" s="7"/>
      <c r="J278" s="7"/>
      <c r="K278" s="8"/>
      <c r="L278" s="9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s="2" customFormat="1" ht="30.75" customHeight="1" x14ac:dyDescent="0.35">
      <c r="A279" s="6"/>
      <c r="B279" s="18"/>
      <c r="C279" s="6"/>
      <c r="D279" s="6"/>
      <c r="E279" s="6"/>
      <c r="F279" s="11"/>
      <c r="G279" s="11"/>
      <c r="H279" s="89"/>
      <c r="I279" s="7"/>
      <c r="J279" s="7"/>
      <c r="K279" s="8"/>
      <c r="L279" s="9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s="2" customFormat="1" ht="30.75" customHeight="1" x14ac:dyDescent="0.35">
      <c r="A280" s="6"/>
      <c r="B280" s="18"/>
      <c r="C280" s="6"/>
      <c r="D280" s="6"/>
      <c r="E280" s="6"/>
      <c r="F280" s="11"/>
      <c r="G280" s="11"/>
      <c r="H280" s="89"/>
      <c r="I280" s="7"/>
      <c r="J280" s="7"/>
      <c r="K280" s="8"/>
      <c r="L280" s="9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s="2" customFormat="1" ht="30.75" customHeight="1" x14ac:dyDescent="0.35">
      <c r="A281" s="6"/>
      <c r="B281" s="18"/>
      <c r="C281" s="6"/>
      <c r="D281" s="6"/>
      <c r="E281" s="6"/>
      <c r="F281" s="11"/>
      <c r="G281" s="11"/>
      <c r="H281" s="89"/>
      <c r="I281" s="7"/>
      <c r="J281" s="7"/>
      <c r="K281" s="8"/>
      <c r="L281" s="9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s="2" customFormat="1" ht="30.75" customHeight="1" x14ac:dyDescent="0.35">
      <c r="A282" s="6"/>
      <c r="B282" s="18"/>
      <c r="C282" s="6"/>
      <c r="D282" s="6"/>
      <c r="E282" s="6"/>
      <c r="F282" s="11"/>
      <c r="G282" s="11"/>
      <c r="H282" s="89"/>
      <c r="I282" s="7"/>
      <c r="J282" s="7"/>
      <c r="K282" s="8"/>
      <c r="L282" s="9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s="2" customFormat="1" ht="30.75" customHeight="1" x14ac:dyDescent="0.35">
      <c r="A283" s="6"/>
      <c r="B283" s="18"/>
      <c r="C283" s="6"/>
      <c r="D283" s="6"/>
      <c r="E283" s="6"/>
      <c r="F283" s="11"/>
      <c r="G283" s="11"/>
      <c r="H283" s="89"/>
      <c r="I283" s="7"/>
      <c r="J283" s="7"/>
      <c r="K283" s="8"/>
      <c r="L283" s="9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s="2" customFormat="1" ht="30.75" customHeight="1" x14ac:dyDescent="0.35">
      <c r="A284" s="6"/>
      <c r="B284" s="18"/>
      <c r="C284" s="6"/>
      <c r="D284" s="6"/>
      <c r="E284" s="6"/>
      <c r="F284" s="11"/>
      <c r="G284" s="11"/>
      <c r="H284" s="89"/>
      <c r="I284" s="7"/>
      <c r="J284" s="7"/>
      <c r="K284" s="8"/>
      <c r="L284" s="9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s="2" customFormat="1" ht="30.75" customHeight="1" x14ac:dyDescent="0.35">
      <c r="A285" s="6"/>
      <c r="B285" s="18"/>
      <c r="C285" s="6"/>
      <c r="D285" s="6"/>
      <c r="E285" s="6"/>
      <c r="F285" s="11"/>
      <c r="G285" s="11"/>
      <c r="H285" s="89"/>
      <c r="I285" s="7"/>
      <c r="J285" s="7"/>
      <c r="K285" s="8"/>
      <c r="L285" s="9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s="2" customFormat="1" ht="30.75" customHeight="1" x14ac:dyDescent="0.35">
      <c r="A286" s="6"/>
      <c r="B286" s="18"/>
      <c r="C286" s="6"/>
      <c r="D286" s="6"/>
      <c r="E286" s="6"/>
      <c r="F286" s="11"/>
      <c r="G286" s="11"/>
      <c r="H286" s="89"/>
      <c r="I286" s="7"/>
      <c r="J286" s="7"/>
      <c r="K286" s="8"/>
      <c r="L286" s="9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s="2" customFormat="1" ht="30.75" customHeight="1" x14ac:dyDescent="0.35">
      <c r="A287" s="6"/>
      <c r="B287" s="18"/>
      <c r="C287" s="6"/>
      <c r="D287" s="6"/>
      <c r="E287" s="6"/>
      <c r="F287" s="11"/>
      <c r="G287" s="11"/>
      <c r="H287" s="89"/>
      <c r="I287" s="7"/>
      <c r="J287" s="7"/>
      <c r="K287" s="8"/>
      <c r="L287" s="9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s="2" customFormat="1" ht="30.75" customHeight="1" x14ac:dyDescent="0.35">
      <c r="A288" s="6"/>
      <c r="B288" s="18"/>
      <c r="C288" s="6"/>
      <c r="D288" s="6"/>
      <c r="E288" s="6"/>
      <c r="F288" s="11"/>
      <c r="G288" s="11"/>
      <c r="H288" s="89"/>
      <c r="I288" s="7"/>
      <c r="J288" s="7"/>
      <c r="K288" s="8"/>
      <c r="L288" s="9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s="2" customFormat="1" ht="30.75" customHeight="1" x14ac:dyDescent="0.35">
      <c r="A289" s="6"/>
      <c r="B289" s="18"/>
      <c r="C289" s="6"/>
      <c r="D289" s="6"/>
      <c r="E289" s="6"/>
      <c r="F289" s="11"/>
      <c r="G289" s="11"/>
      <c r="H289" s="89"/>
      <c r="I289" s="7"/>
      <c r="J289" s="7"/>
      <c r="K289" s="8"/>
      <c r="L289" s="9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s="2" customFormat="1" ht="30.75" customHeight="1" x14ac:dyDescent="0.35">
      <c r="A290" s="6"/>
      <c r="B290" s="18"/>
      <c r="C290" s="6"/>
      <c r="D290" s="6"/>
      <c r="E290" s="6"/>
      <c r="F290" s="11"/>
      <c r="G290" s="11"/>
      <c r="H290" s="89"/>
      <c r="I290" s="7"/>
      <c r="J290" s="7"/>
      <c r="K290" s="8"/>
      <c r="L290" s="9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s="2" customFormat="1" ht="30.75" customHeight="1" x14ac:dyDescent="0.35">
      <c r="A291" s="6"/>
      <c r="B291" s="18"/>
      <c r="C291" s="6"/>
      <c r="D291" s="6"/>
      <c r="E291" s="6"/>
      <c r="F291" s="11"/>
      <c r="G291" s="11"/>
      <c r="H291" s="89"/>
      <c r="I291" s="7"/>
      <c r="J291" s="7"/>
      <c r="K291" s="8"/>
      <c r="L291" s="9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s="2" customFormat="1" ht="30.75" customHeight="1" x14ac:dyDescent="0.35">
      <c r="A292" s="6"/>
      <c r="B292" s="18"/>
      <c r="C292" s="6"/>
      <c r="D292" s="6"/>
      <c r="E292" s="6"/>
      <c r="F292" s="11"/>
      <c r="G292" s="11"/>
      <c r="H292" s="89"/>
      <c r="I292" s="7"/>
      <c r="J292" s="7"/>
      <c r="K292" s="8"/>
      <c r="L292" s="9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s="2" customFormat="1" ht="30.75" customHeight="1" x14ac:dyDescent="0.35">
      <c r="A293" s="6"/>
      <c r="B293" s="18"/>
      <c r="C293" s="6"/>
      <c r="D293" s="6"/>
      <c r="E293" s="6"/>
      <c r="F293" s="11"/>
      <c r="G293" s="11"/>
      <c r="H293" s="89"/>
      <c r="I293" s="7"/>
      <c r="J293" s="7"/>
      <c r="K293" s="8"/>
      <c r="L293" s="9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s="2" customFormat="1" ht="30.75" customHeight="1" x14ac:dyDescent="0.35">
      <c r="A294" s="6"/>
      <c r="B294" s="18"/>
      <c r="C294" s="6"/>
      <c r="D294" s="6"/>
      <c r="E294" s="6"/>
      <c r="F294" s="11"/>
      <c r="G294" s="11"/>
      <c r="H294" s="89"/>
      <c r="I294" s="7"/>
      <c r="J294" s="7"/>
      <c r="K294" s="8"/>
      <c r="L294" s="9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s="2" customFormat="1" ht="30.75" customHeight="1" x14ac:dyDescent="0.35">
      <c r="A295" s="6"/>
      <c r="B295" s="18"/>
      <c r="C295" s="6"/>
      <c r="D295" s="6"/>
      <c r="E295" s="6"/>
      <c r="F295" s="11"/>
      <c r="G295" s="11"/>
      <c r="H295" s="89"/>
      <c r="I295" s="7"/>
      <c r="J295" s="7"/>
      <c r="K295" s="8"/>
      <c r="L295" s="9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s="2" customFormat="1" ht="30.75" customHeight="1" x14ac:dyDescent="0.35">
      <c r="A296" s="6"/>
      <c r="B296" s="18"/>
      <c r="C296" s="6"/>
      <c r="D296" s="6"/>
      <c r="E296" s="6"/>
      <c r="F296" s="11"/>
      <c r="G296" s="11"/>
      <c r="H296" s="89"/>
      <c r="I296" s="7"/>
      <c r="J296" s="7"/>
      <c r="K296" s="8"/>
      <c r="L296" s="9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s="2" customFormat="1" ht="30.75" customHeight="1" x14ac:dyDescent="0.35">
      <c r="A297" s="6"/>
      <c r="B297" s="18"/>
      <c r="C297" s="6"/>
      <c r="D297" s="6"/>
      <c r="E297" s="6"/>
      <c r="F297" s="11"/>
      <c r="G297" s="11"/>
      <c r="H297" s="89"/>
      <c r="I297" s="7"/>
      <c r="J297" s="7"/>
      <c r="K297" s="8"/>
      <c r="L297" s="9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s="2" customFormat="1" ht="30.75" customHeight="1" x14ac:dyDescent="0.35">
      <c r="A298" s="6"/>
      <c r="B298" s="18"/>
      <c r="C298" s="6"/>
      <c r="D298" s="6"/>
      <c r="E298" s="6"/>
      <c r="F298" s="11"/>
      <c r="G298" s="11"/>
      <c r="H298" s="89"/>
      <c r="I298" s="7"/>
      <c r="J298" s="7"/>
      <c r="K298" s="8"/>
      <c r="L298" s="9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s="2" customFormat="1" ht="30.75" customHeight="1" x14ac:dyDescent="0.35">
      <c r="A299" s="6"/>
      <c r="B299" s="18"/>
      <c r="C299" s="6"/>
      <c r="D299" s="6"/>
      <c r="E299" s="6"/>
      <c r="F299" s="11"/>
      <c r="G299" s="11"/>
      <c r="H299" s="89"/>
      <c r="I299" s="7"/>
      <c r="J299" s="7"/>
      <c r="K299" s="8"/>
      <c r="L299" s="9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s="2" customFormat="1" ht="30.75" customHeight="1" x14ac:dyDescent="0.35">
      <c r="A300" s="6"/>
      <c r="B300" s="18"/>
      <c r="C300" s="6"/>
      <c r="D300" s="6"/>
      <c r="E300" s="6"/>
      <c r="F300" s="11"/>
      <c r="G300" s="11"/>
      <c r="H300" s="89"/>
      <c r="I300" s="7"/>
      <c r="J300" s="7"/>
      <c r="K300" s="8"/>
      <c r="L300" s="9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s="2" customFormat="1" ht="30.75" customHeight="1" x14ac:dyDescent="0.35">
      <c r="A301" s="6"/>
      <c r="B301" s="18"/>
      <c r="C301" s="6"/>
      <c r="D301" s="6"/>
      <c r="E301" s="6"/>
      <c r="F301" s="11"/>
      <c r="G301" s="11"/>
      <c r="H301" s="89"/>
      <c r="I301" s="7"/>
      <c r="J301" s="7"/>
      <c r="K301" s="8"/>
      <c r="L301" s="9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s="2" customFormat="1" ht="30.75" customHeight="1" x14ac:dyDescent="0.35">
      <c r="A302" s="6"/>
      <c r="B302" s="18"/>
      <c r="C302" s="6"/>
      <c r="D302" s="6"/>
      <c r="E302" s="6"/>
      <c r="F302" s="11"/>
      <c r="G302" s="11"/>
      <c r="H302" s="89"/>
      <c r="I302" s="7"/>
      <c r="J302" s="7"/>
      <c r="K302" s="8"/>
      <c r="L302" s="9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s="2" customFormat="1" ht="30.75" customHeight="1" x14ac:dyDescent="0.35">
      <c r="A303" s="6"/>
      <c r="B303" s="18"/>
      <c r="C303" s="6"/>
      <c r="D303" s="6"/>
      <c r="E303" s="6"/>
      <c r="F303" s="11"/>
      <c r="G303" s="11"/>
      <c r="H303" s="89"/>
      <c r="I303" s="7"/>
      <c r="J303" s="7"/>
      <c r="K303" s="8"/>
      <c r="L303" s="9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s="2" customFormat="1" ht="30.75" customHeight="1" x14ac:dyDescent="0.35">
      <c r="A304" s="6"/>
      <c r="B304" s="18"/>
      <c r="C304" s="6"/>
      <c r="D304" s="6"/>
      <c r="E304" s="6"/>
      <c r="F304" s="11"/>
      <c r="G304" s="11"/>
      <c r="H304" s="89"/>
      <c r="I304" s="7"/>
      <c r="J304" s="7"/>
      <c r="K304" s="8"/>
      <c r="L304" s="9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s="2" customFormat="1" ht="30.75" customHeight="1" x14ac:dyDescent="0.35">
      <c r="A305" s="6"/>
      <c r="B305" s="18"/>
      <c r="C305" s="6"/>
      <c r="D305" s="6"/>
      <c r="E305" s="6"/>
      <c r="F305" s="11"/>
      <c r="G305" s="11"/>
      <c r="H305" s="89"/>
      <c r="I305" s="7"/>
      <c r="J305" s="7"/>
      <c r="K305" s="8"/>
      <c r="L305" s="9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s="2" customFormat="1" ht="30.75" customHeight="1" x14ac:dyDescent="0.35">
      <c r="A306" s="6"/>
      <c r="B306" s="18"/>
      <c r="C306" s="6"/>
      <c r="D306" s="6"/>
      <c r="E306" s="6"/>
      <c r="F306" s="11"/>
      <c r="G306" s="11"/>
      <c r="H306" s="89"/>
      <c r="I306" s="7"/>
      <c r="J306" s="7"/>
      <c r="K306" s="8"/>
      <c r="L306" s="9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s="2" customFormat="1" ht="30.75" customHeight="1" x14ac:dyDescent="0.35">
      <c r="A307" s="6"/>
      <c r="B307" s="18"/>
      <c r="C307" s="6"/>
      <c r="D307" s="6"/>
      <c r="E307" s="6"/>
      <c r="F307" s="11"/>
      <c r="G307" s="11"/>
      <c r="H307" s="89"/>
      <c r="I307" s="7"/>
      <c r="J307" s="7"/>
      <c r="K307" s="8"/>
      <c r="L307" s="9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s="2" customFormat="1" ht="30.75" customHeight="1" x14ac:dyDescent="0.35">
      <c r="A308" s="6"/>
      <c r="B308" s="18"/>
      <c r="C308" s="6"/>
      <c r="D308" s="6"/>
      <c r="E308" s="6"/>
      <c r="F308" s="11"/>
      <c r="G308" s="11"/>
      <c r="H308" s="89"/>
      <c r="I308" s="7"/>
      <c r="J308" s="7"/>
      <c r="K308" s="8"/>
      <c r="L308" s="9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s="2" customFormat="1" ht="30.75" customHeight="1" x14ac:dyDescent="0.35">
      <c r="A309" s="6"/>
      <c r="B309" s="18"/>
      <c r="C309" s="6"/>
      <c r="D309" s="6"/>
      <c r="E309" s="6"/>
      <c r="F309" s="11"/>
      <c r="G309" s="11"/>
      <c r="H309" s="89"/>
      <c r="I309" s="7"/>
      <c r="J309" s="7"/>
      <c r="K309" s="8"/>
      <c r="L309" s="9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s="2" customFormat="1" ht="30.75" customHeight="1" x14ac:dyDescent="0.35">
      <c r="A310" s="6"/>
      <c r="B310" s="18"/>
      <c r="C310" s="6"/>
      <c r="D310" s="6"/>
      <c r="E310" s="6"/>
      <c r="F310" s="11"/>
      <c r="G310" s="11"/>
      <c r="H310" s="89"/>
      <c r="I310" s="7"/>
      <c r="J310" s="7"/>
      <c r="K310" s="8"/>
      <c r="L310" s="9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s="2" customFormat="1" ht="30.75" customHeight="1" x14ac:dyDescent="0.35">
      <c r="A311" s="6"/>
      <c r="B311" s="18"/>
      <c r="C311" s="6"/>
      <c r="D311" s="6"/>
      <c r="E311" s="6"/>
      <c r="F311" s="11"/>
      <c r="G311" s="11"/>
      <c r="H311" s="89"/>
      <c r="I311" s="7"/>
      <c r="J311" s="7"/>
      <c r="K311" s="8"/>
      <c r="L311" s="9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s="2" customFormat="1" ht="30.75" customHeight="1" x14ac:dyDescent="0.35">
      <c r="A312" s="6"/>
      <c r="B312" s="18"/>
      <c r="C312" s="6"/>
      <c r="D312" s="6"/>
      <c r="E312" s="6"/>
      <c r="F312" s="11"/>
      <c r="G312" s="11"/>
      <c r="H312" s="89"/>
      <c r="I312" s="7"/>
      <c r="J312" s="7"/>
      <c r="K312" s="8"/>
      <c r="L312" s="9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s="2" customFormat="1" ht="30.75" customHeight="1" x14ac:dyDescent="0.35">
      <c r="A313" s="6"/>
      <c r="B313" s="18"/>
      <c r="C313" s="6"/>
      <c r="D313" s="6"/>
      <c r="E313" s="6"/>
      <c r="F313" s="11"/>
      <c r="G313" s="11"/>
      <c r="H313" s="89"/>
      <c r="I313" s="7"/>
      <c r="J313" s="7"/>
      <c r="K313" s="8"/>
      <c r="L313" s="9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s="2" customFormat="1" ht="30.75" customHeight="1" x14ac:dyDescent="0.35">
      <c r="A314" s="6"/>
      <c r="B314" s="18"/>
      <c r="C314" s="6"/>
      <c r="D314" s="6"/>
      <c r="E314" s="6"/>
      <c r="F314" s="11"/>
      <c r="G314" s="11"/>
      <c r="H314" s="89"/>
      <c r="I314" s="7"/>
      <c r="J314" s="7"/>
      <c r="K314" s="8"/>
      <c r="L314" s="9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s="2" customFormat="1" ht="30.75" customHeight="1" x14ac:dyDescent="0.35">
      <c r="A315" s="6"/>
      <c r="B315" s="18"/>
      <c r="C315" s="6"/>
      <c r="D315" s="6"/>
      <c r="E315" s="6"/>
      <c r="F315" s="11"/>
      <c r="G315" s="11"/>
      <c r="H315" s="89"/>
      <c r="I315" s="7"/>
      <c r="J315" s="7"/>
      <c r="K315" s="8"/>
      <c r="L315" s="9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s="2" customFormat="1" ht="30.75" customHeight="1" x14ac:dyDescent="0.35">
      <c r="A316" s="6"/>
      <c r="B316" s="18"/>
      <c r="C316" s="6"/>
      <c r="D316" s="6"/>
      <c r="E316" s="6"/>
      <c r="F316" s="11"/>
      <c r="G316" s="11"/>
      <c r="H316" s="89"/>
      <c r="I316" s="7"/>
      <c r="J316" s="7"/>
      <c r="K316" s="8"/>
      <c r="L316" s="9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s="2" customFormat="1" ht="30.75" customHeight="1" x14ac:dyDescent="0.35">
      <c r="A317" s="6"/>
      <c r="B317" s="18"/>
      <c r="C317" s="6"/>
      <c r="D317" s="6"/>
      <c r="E317" s="6"/>
      <c r="F317" s="11"/>
      <c r="G317" s="11"/>
      <c r="H317" s="89"/>
      <c r="I317" s="7"/>
      <c r="J317" s="7"/>
      <c r="K317" s="8"/>
      <c r="L317" s="9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s="2" customFormat="1" ht="30.75" customHeight="1" x14ac:dyDescent="0.35">
      <c r="A318" s="6"/>
      <c r="B318" s="18"/>
      <c r="C318" s="6"/>
      <c r="D318" s="6"/>
      <c r="E318" s="6"/>
      <c r="F318" s="11"/>
      <c r="G318" s="11"/>
      <c r="H318" s="89"/>
      <c r="I318" s="7"/>
      <c r="J318" s="7"/>
      <c r="K318" s="8"/>
      <c r="L318" s="9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s="2" customFormat="1" ht="30.75" customHeight="1" x14ac:dyDescent="0.35">
      <c r="A319" s="6"/>
      <c r="B319" s="18"/>
      <c r="C319" s="6"/>
      <c r="D319" s="6"/>
      <c r="E319" s="6"/>
      <c r="F319" s="11"/>
      <c r="G319" s="11"/>
      <c r="H319" s="89"/>
      <c r="I319" s="7"/>
      <c r="J319" s="7"/>
      <c r="K319" s="8"/>
      <c r="L319" s="9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s="2" customFormat="1" ht="30.75" customHeight="1" x14ac:dyDescent="0.35">
      <c r="A320" s="6"/>
      <c r="B320" s="18"/>
      <c r="C320" s="6"/>
      <c r="D320" s="6"/>
      <c r="E320" s="6"/>
      <c r="F320" s="11"/>
      <c r="G320" s="11"/>
      <c r="H320" s="89"/>
      <c r="I320" s="7"/>
      <c r="J320" s="7"/>
      <c r="K320" s="8"/>
      <c r="L320" s="9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s="2" customFormat="1" ht="30.75" customHeight="1" x14ac:dyDescent="0.35">
      <c r="A321" s="6"/>
      <c r="B321" s="18"/>
      <c r="C321" s="6"/>
      <c r="D321" s="6"/>
      <c r="E321" s="6"/>
      <c r="F321" s="11"/>
      <c r="G321" s="11"/>
      <c r="H321" s="89"/>
      <c r="I321" s="7"/>
      <c r="J321" s="7"/>
      <c r="K321" s="8"/>
      <c r="L321" s="9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s="2" customFormat="1" ht="30.75" customHeight="1" x14ac:dyDescent="0.35">
      <c r="A322" s="6"/>
      <c r="B322" s="18"/>
      <c r="C322" s="6"/>
      <c r="D322" s="6"/>
      <c r="E322" s="6"/>
      <c r="F322" s="11"/>
      <c r="G322" s="11"/>
      <c r="H322" s="89"/>
      <c r="I322" s="7"/>
      <c r="J322" s="7"/>
      <c r="K322" s="8"/>
      <c r="L322" s="9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s="2" customFormat="1" ht="30.75" customHeight="1" x14ac:dyDescent="0.35">
      <c r="A323" s="6"/>
      <c r="B323" s="18"/>
      <c r="C323" s="6"/>
      <c r="D323" s="6"/>
      <c r="E323" s="6"/>
      <c r="F323" s="11"/>
      <c r="G323" s="11"/>
      <c r="H323" s="89"/>
      <c r="I323" s="7"/>
      <c r="J323" s="7"/>
      <c r="K323" s="8"/>
      <c r="L323" s="9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s="2" customFormat="1" ht="30.75" customHeight="1" x14ac:dyDescent="0.35">
      <c r="A324" s="6"/>
      <c r="B324" s="18"/>
      <c r="C324" s="6"/>
      <c r="D324" s="6"/>
      <c r="E324" s="6"/>
      <c r="F324" s="11"/>
      <c r="G324" s="11"/>
      <c r="H324" s="89"/>
      <c r="I324" s="7"/>
      <c r="J324" s="7"/>
      <c r="K324" s="8"/>
      <c r="L324" s="9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s="2" customFormat="1" ht="30.75" customHeight="1" x14ac:dyDescent="0.35">
      <c r="A325" s="6"/>
      <c r="B325" s="18"/>
      <c r="C325" s="6"/>
      <c r="D325" s="6"/>
      <c r="E325" s="6"/>
      <c r="F325" s="11"/>
      <c r="G325" s="11"/>
      <c r="H325" s="89"/>
      <c r="I325" s="7"/>
      <c r="J325" s="7"/>
      <c r="K325" s="8"/>
      <c r="L325" s="9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s="2" customFormat="1" ht="30.75" customHeight="1" x14ac:dyDescent="0.35">
      <c r="A326" s="6"/>
      <c r="B326" s="18"/>
      <c r="C326" s="6"/>
      <c r="D326" s="6"/>
      <c r="E326" s="6"/>
      <c r="F326" s="11"/>
      <c r="G326" s="11"/>
      <c r="H326" s="89"/>
      <c r="I326" s="7"/>
      <c r="J326" s="7"/>
      <c r="K326" s="8"/>
      <c r="L326" s="9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s="2" customFormat="1" ht="30.75" customHeight="1" x14ac:dyDescent="0.35">
      <c r="A327" s="6"/>
      <c r="B327" s="18"/>
      <c r="C327" s="6"/>
      <c r="D327" s="6"/>
      <c r="E327" s="6"/>
      <c r="F327" s="11"/>
      <c r="G327" s="11"/>
      <c r="H327" s="89"/>
      <c r="I327" s="7"/>
      <c r="J327" s="7"/>
      <c r="K327" s="8"/>
      <c r="L327" s="9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s="2" customFormat="1" ht="30.75" customHeight="1" x14ac:dyDescent="0.35">
      <c r="A328" s="6"/>
      <c r="B328" s="18"/>
      <c r="C328" s="6"/>
      <c r="D328" s="6"/>
      <c r="E328" s="6"/>
      <c r="F328" s="11"/>
      <c r="G328" s="11"/>
      <c r="H328" s="89"/>
      <c r="I328" s="7"/>
      <c r="J328" s="7"/>
      <c r="K328" s="8"/>
      <c r="L328" s="9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s="2" customFormat="1" ht="30.75" customHeight="1" x14ac:dyDescent="0.35">
      <c r="A329" s="6"/>
      <c r="B329" s="18"/>
      <c r="C329" s="6"/>
      <c r="D329" s="6"/>
      <c r="E329" s="6"/>
      <c r="F329" s="11"/>
      <c r="G329" s="11"/>
      <c r="H329" s="89"/>
      <c r="I329" s="7"/>
      <c r="J329" s="7"/>
      <c r="K329" s="8"/>
      <c r="L329" s="9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s="2" customFormat="1" ht="30.75" customHeight="1" x14ac:dyDescent="0.35">
      <c r="A330" s="6"/>
      <c r="B330" s="18"/>
      <c r="C330" s="6"/>
      <c r="D330" s="6"/>
      <c r="E330" s="6"/>
      <c r="F330" s="11"/>
      <c r="G330" s="11"/>
      <c r="H330" s="89"/>
      <c r="I330" s="7"/>
      <c r="J330" s="7"/>
      <c r="K330" s="8"/>
      <c r="L330" s="9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s="2" customFormat="1" ht="30.75" customHeight="1" x14ac:dyDescent="0.35">
      <c r="A331" s="6"/>
      <c r="B331" s="18"/>
      <c r="C331" s="6"/>
      <c r="D331" s="6"/>
      <c r="E331" s="6"/>
      <c r="F331" s="11"/>
      <c r="G331" s="11"/>
      <c r="H331" s="89"/>
      <c r="I331" s="7"/>
      <c r="J331" s="7"/>
      <c r="K331" s="8"/>
      <c r="L331" s="9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s="2" customFormat="1" ht="30.75" customHeight="1" x14ac:dyDescent="0.35">
      <c r="A332" s="6"/>
      <c r="B332" s="18"/>
      <c r="C332" s="6"/>
      <c r="D332" s="6"/>
      <c r="E332" s="6"/>
      <c r="F332" s="11"/>
      <c r="G332" s="11"/>
      <c r="H332" s="89"/>
      <c r="I332" s="7"/>
      <c r="J332" s="7"/>
      <c r="K332" s="8"/>
      <c r="L332" s="9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s="2" customFormat="1" ht="30.75" customHeight="1" x14ac:dyDescent="0.35">
      <c r="A333" s="6"/>
      <c r="B333" s="18"/>
      <c r="C333" s="6"/>
      <c r="D333" s="6"/>
      <c r="E333" s="6"/>
      <c r="F333" s="11"/>
      <c r="G333" s="11"/>
      <c r="H333" s="89"/>
      <c r="I333" s="7"/>
      <c r="J333" s="7"/>
      <c r="K333" s="8"/>
      <c r="L333" s="9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s="2" customFormat="1" ht="30.75" customHeight="1" x14ac:dyDescent="0.35">
      <c r="A334" s="6"/>
      <c r="B334" s="18"/>
      <c r="C334" s="6"/>
      <c r="D334" s="6"/>
      <c r="E334" s="6"/>
      <c r="F334" s="11"/>
      <c r="G334" s="11"/>
      <c r="H334" s="89"/>
      <c r="I334" s="7"/>
      <c r="J334" s="7"/>
      <c r="K334" s="8"/>
      <c r="L334" s="9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s="2" customFormat="1" ht="30.75" customHeight="1" x14ac:dyDescent="0.35">
      <c r="A335" s="6"/>
      <c r="B335" s="18"/>
      <c r="C335" s="6"/>
      <c r="D335" s="6"/>
      <c r="E335" s="6"/>
      <c r="F335" s="11"/>
      <c r="G335" s="11"/>
      <c r="H335" s="89"/>
      <c r="I335" s="7"/>
      <c r="J335" s="7"/>
      <c r="K335" s="8"/>
      <c r="L335" s="9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s="2" customFormat="1" ht="30.75" customHeight="1" x14ac:dyDescent="0.35">
      <c r="A336" s="6"/>
      <c r="B336" s="18"/>
      <c r="C336" s="6"/>
      <c r="D336" s="6"/>
      <c r="E336" s="6"/>
      <c r="F336" s="11"/>
      <c r="G336" s="11"/>
      <c r="H336" s="89"/>
      <c r="I336" s="7"/>
      <c r="J336" s="7"/>
      <c r="K336" s="8"/>
      <c r="L336" s="9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s="2" customFormat="1" ht="30.75" customHeight="1" x14ac:dyDescent="0.35">
      <c r="A337" s="6"/>
      <c r="B337" s="18"/>
      <c r="C337" s="6"/>
      <c r="D337" s="6"/>
      <c r="E337" s="6"/>
      <c r="F337" s="11"/>
      <c r="G337" s="11"/>
      <c r="H337" s="89"/>
      <c r="I337" s="7"/>
      <c r="J337" s="7"/>
      <c r="K337" s="8"/>
      <c r="L337" s="9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s="2" customFormat="1" ht="30.75" customHeight="1" x14ac:dyDescent="0.35">
      <c r="A338" s="6"/>
      <c r="B338" s="18"/>
      <c r="C338" s="6"/>
      <c r="D338" s="6"/>
      <c r="E338" s="6"/>
      <c r="F338" s="11"/>
      <c r="G338" s="11"/>
      <c r="H338" s="89"/>
      <c r="I338" s="7"/>
      <c r="J338" s="7"/>
      <c r="K338" s="8"/>
      <c r="L338" s="9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s="2" customFormat="1" ht="30.75" customHeight="1" x14ac:dyDescent="0.35">
      <c r="A339" s="6"/>
      <c r="B339" s="18"/>
      <c r="C339" s="6"/>
      <c r="D339" s="6"/>
      <c r="E339" s="6"/>
      <c r="F339" s="11"/>
      <c r="G339" s="11"/>
      <c r="H339" s="89"/>
      <c r="I339" s="7"/>
      <c r="J339" s="7"/>
      <c r="K339" s="8"/>
      <c r="L339" s="9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s="2" customFormat="1" ht="30.75" customHeight="1" x14ac:dyDescent="0.35">
      <c r="A340" s="6"/>
      <c r="B340" s="18"/>
      <c r="C340" s="6"/>
      <c r="D340" s="6"/>
      <c r="E340" s="6"/>
      <c r="F340" s="11"/>
      <c r="G340" s="11"/>
      <c r="H340" s="89"/>
      <c r="I340" s="7"/>
      <c r="J340" s="7"/>
      <c r="K340" s="8"/>
      <c r="L340" s="9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s="2" customFormat="1" ht="30.75" customHeight="1" x14ac:dyDescent="0.35">
      <c r="A341" s="6"/>
      <c r="B341" s="18"/>
      <c r="C341" s="6"/>
      <c r="D341" s="6"/>
      <c r="E341" s="6"/>
      <c r="F341" s="11"/>
      <c r="G341" s="11"/>
      <c r="H341" s="89"/>
      <c r="I341" s="7"/>
      <c r="J341" s="7"/>
      <c r="K341" s="8"/>
      <c r="L341" s="9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s="2" customFormat="1" ht="30.75" customHeight="1" x14ac:dyDescent="0.35">
      <c r="A342" s="6"/>
      <c r="B342" s="18"/>
      <c r="C342" s="6"/>
      <c r="D342" s="6"/>
      <c r="E342" s="6"/>
      <c r="F342" s="11"/>
      <c r="G342" s="11"/>
      <c r="H342" s="89"/>
      <c r="I342" s="7"/>
      <c r="J342" s="7"/>
      <c r="K342" s="8"/>
      <c r="L342" s="9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s="2" customFormat="1" ht="30.75" customHeight="1" x14ac:dyDescent="0.35">
      <c r="A343" s="6"/>
      <c r="B343" s="18"/>
      <c r="C343" s="6"/>
      <c r="D343" s="6"/>
      <c r="E343" s="6"/>
      <c r="F343" s="11"/>
      <c r="G343" s="11"/>
      <c r="H343" s="89"/>
      <c r="I343" s="7"/>
      <c r="J343" s="7"/>
      <c r="K343" s="8"/>
      <c r="L343" s="9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s="2" customFormat="1" ht="30.75" customHeight="1" x14ac:dyDescent="0.35">
      <c r="A344" s="6"/>
      <c r="B344" s="18"/>
      <c r="C344" s="6"/>
      <c r="D344" s="6"/>
      <c r="E344" s="6"/>
      <c r="F344" s="11"/>
      <c r="G344" s="11"/>
      <c r="H344" s="89"/>
      <c r="I344" s="7"/>
      <c r="J344" s="7"/>
      <c r="K344" s="8"/>
      <c r="L344" s="9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s="2" customFormat="1" ht="30.75" customHeight="1" x14ac:dyDescent="0.35">
      <c r="A345" s="6"/>
      <c r="B345" s="18"/>
      <c r="C345" s="6"/>
      <c r="D345" s="6"/>
      <c r="E345" s="6"/>
      <c r="F345" s="11"/>
      <c r="G345" s="11"/>
      <c r="H345" s="89"/>
      <c r="I345" s="7"/>
      <c r="J345" s="7"/>
      <c r="K345" s="8"/>
      <c r="L345" s="9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s="2" customFormat="1" ht="30.75" customHeight="1" x14ac:dyDescent="0.35">
      <c r="A346" s="6"/>
      <c r="B346" s="18"/>
      <c r="C346" s="6"/>
      <c r="D346" s="6"/>
      <c r="E346" s="6"/>
      <c r="F346" s="11"/>
      <c r="G346" s="11"/>
      <c r="H346" s="89"/>
      <c r="I346" s="7"/>
      <c r="J346" s="7"/>
      <c r="K346" s="8"/>
      <c r="L346" s="9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s="2" customFormat="1" ht="30.75" customHeight="1" x14ac:dyDescent="0.35">
      <c r="A347" s="6"/>
      <c r="B347" s="18"/>
      <c r="C347" s="6"/>
      <c r="D347" s="6"/>
      <c r="E347" s="6"/>
      <c r="F347" s="11"/>
      <c r="G347" s="11"/>
      <c r="H347" s="89"/>
      <c r="I347" s="7"/>
      <c r="J347" s="7"/>
      <c r="K347" s="8"/>
      <c r="L347" s="9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s="2" customFormat="1" ht="30.75" customHeight="1" x14ac:dyDescent="0.35">
      <c r="A348" s="6"/>
      <c r="B348" s="18"/>
      <c r="C348" s="6"/>
      <c r="D348" s="6"/>
      <c r="E348" s="6"/>
      <c r="F348" s="11"/>
      <c r="G348" s="11"/>
      <c r="H348" s="89"/>
      <c r="I348" s="7"/>
      <c r="J348" s="7"/>
      <c r="K348" s="8"/>
      <c r="L348" s="9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s="2" customFormat="1" ht="30.75" customHeight="1" x14ac:dyDescent="0.35">
      <c r="A349" s="6"/>
      <c r="B349" s="18"/>
      <c r="C349" s="6"/>
      <c r="D349" s="6"/>
      <c r="E349" s="6"/>
      <c r="F349" s="11"/>
      <c r="G349" s="11"/>
      <c r="H349" s="89"/>
      <c r="I349" s="7"/>
      <c r="J349" s="7"/>
      <c r="K349" s="8"/>
      <c r="L349" s="9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s="2" customFormat="1" ht="30.75" customHeight="1" x14ac:dyDescent="0.35">
      <c r="A350" s="6"/>
      <c r="B350" s="18"/>
      <c r="C350" s="6"/>
      <c r="D350" s="6"/>
      <c r="E350" s="6"/>
      <c r="F350" s="11"/>
      <c r="G350" s="11"/>
      <c r="H350" s="89"/>
      <c r="I350" s="7"/>
      <c r="J350" s="7"/>
      <c r="K350" s="8"/>
      <c r="L350" s="9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s="2" customFormat="1" ht="30.75" customHeight="1" x14ac:dyDescent="0.35">
      <c r="A351" s="6"/>
      <c r="B351" s="18"/>
      <c r="C351" s="6"/>
      <c r="D351" s="6"/>
      <c r="E351" s="6"/>
      <c r="F351" s="11"/>
      <c r="G351" s="11"/>
      <c r="H351" s="89"/>
      <c r="I351" s="7"/>
      <c r="J351" s="7"/>
      <c r="K351" s="8"/>
      <c r="L351" s="9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s="2" customFormat="1" ht="30.75" customHeight="1" x14ac:dyDescent="0.35">
      <c r="A352" s="6"/>
      <c r="B352" s="18"/>
      <c r="C352" s="6"/>
      <c r="D352" s="6"/>
      <c r="E352" s="6"/>
      <c r="F352" s="11"/>
      <c r="G352" s="11"/>
      <c r="H352" s="89"/>
      <c r="I352" s="7"/>
      <c r="J352" s="7"/>
      <c r="K352" s="8"/>
      <c r="L352" s="9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s="2" customFormat="1" ht="30.75" customHeight="1" x14ac:dyDescent="0.35">
      <c r="A353" s="6"/>
      <c r="B353" s="18"/>
      <c r="C353" s="6"/>
      <c r="D353" s="6"/>
      <c r="E353" s="6"/>
      <c r="F353" s="11"/>
      <c r="G353" s="11"/>
      <c r="H353" s="89"/>
      <c r="I353" s="7"/>
      <c r="J353" s="7"/>
      <c r="K353" s="8"/>
      <c r="L353" s="9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s="2" customFormat="1" ht="30.75" customHeight="1" x14ac:dyDescent="0.35">
      <c r="A354" s="6"/>
      <c r="B354" s="18"/>
      <c r="C354" s="6"/>
      <c r="D354" s="6"/>
      <c r="E354" s="6"/>
      <c r="F354" s="11"/>
      <c r="G354" s="11"/>
      <c r="H354" s="89"/>
      <c r="I354" s="7"/>
      <c r="J354" s="7"/>
      <c r="K354" s="8"/>
      <c r="L354" s="9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s="2" customFormat="1" ht="30.75" customHeight="1" x14ac:dyDescent="0.35">
      <c r="A355" s="6"/>
      <c r="B355" s="18"/>
      <c r="C355" s="6"/>
      <c r="D355" s="6"/>
      <c r="E355" s="6"/>
      <c r="F355" s="11"/>
      <c r="G355" s="11"/>
      <c r="H355" s="89"/>
      <c r="I355" s="7"/>
      <c r="J355" s="7"/>
      <c r="K355" s="8"/>
      <c r="L355" s="9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s="2" customFormat="1" ht="30.75" customHeight="1" x14ac:dyDescent="0.35">
      <c r="A356" s="6"/>
      <c r="B356" s="18"/>
      <c r="C356" s="6"/>
      <c r="D356" s="6"/>
      <c r="E356" s="6"/>
      <c r="F356" s="11"/>
      <c r="G356" s="11"/>
      <c r="H356" s="89"/>
      <c r="I356" s="7"/>
      <c r="J356" s="7"/>
      <c r="K356" s="8"/>
      <c r="L356" s="9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s="2" customFormat="1" ht="30.75" customHeight="1" x14ac:dyDescent="0.35">
      <c r="A357" s="6"/>
      <c r="B357" s="18"/>
      <c r="C357" s="6"/>
      <c r="D357" s="6"/>
      <c r="E357" s="6"/>
      <c r="F357" s="11"/>
      <c r="G357" s="11"/>
      <c r="H357" s="89"/>
      <c r="I357" s="7"/>
      <c r="J357" s="7"/>
      <c r="K357" s="8"/>
      <c r="L357" s="9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s="2" customFormat="1" ht="30.75" customHeight="1" x14ac:dyDescent="0.35">
      <c r="A358" s="6"/>
      <c r="B358" s="18"/>
      <c r="C358" s="6"/>
      <c r="D358" s="6"/>
      <c r="E358" s="6"/>
      <c r="F358" s="11"/>
      <c r="G358" s="11"/>
      <c r="H358" s="89"/>
      <c r="I358" s="7"/>
      <c r="J358" s="7"/>
      <c r="K358" s="8"/>
      <c r="L358" s="9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s="2" customFormat="1" ht="30.75" customHeight="1" x14ac:dyDescent="0.35">
      <c r="A359" s="6"/>
      <c r="B359" s="18"/>
      <c r="C359" s="6"/>
      <c r="D359" s="6"/>
      <c r="E359" s="6"/>
      <c r="F359" s="11"/>
      <c r="G359" s="11"/>
      <c r="H359" s="89"/>
      <c r="I359" s="7"/>
      <c r="J359" s="7"/>
      <c r="K359" s="8"/>
      <c r="L359" s="9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s="2" customFormat="1" ht="30.75" customHeight="1" x14ac:dyDescent="0.35">
      <c r="A360" s="6"/>
      <c r="B360" s="18"/>
      <c r="C360" s="6"/>
      <c r="D360" s="6"/>
      <c r="E360" s="6"/>
      <c r="F360" s="11"/>
      <c r="G360" s="11"/>
      <c r="H360" s="89"/>
      <c r="I360" s="7"/>
      <c r="J360" s="7"/>
      <c r="K360" s="8"/>
      <c r="L360" s="9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s="2" customFormat="1" ht="30.75" customHeight="1" x14ac:dyDescent="0.35">
      <c r="A361" s="6"/>
      <c r="B361" s="18"/>
      <c r="C361" s="6"/>
      <c r="D361" s="6"/>
      <c r="E361" s="6"/>
      <c r="F361" s="11"/>
      <c r="G361" s="11"/>
      <c r="H361" s="89"/>
      <c r="I361" s="7"/>
      <c r="J361" s="7"/>
      <c r="K361" s="8"/>
      <c r="L361" s="9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s="2" customFormat="1" ht="30.75" customHeight="1" x14ac:dyDescent="0.35">
      <c r="A362" s="6"/>
      <c r="B362" s="18"/>
      <c r="C362" s="6"/>
      <c r="D362" s="6"/>
      <c r="E362" s="6"/>
      <c r="F362" s="11"/>
      <c r="G362" s="11"/>
      <c r="H362" s="89"/>
      <c r="I362" s="7"/>
      <c r="J362" s="7"/>
      <c r="K362" s="8"/>
      <c r="L362" s="9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s="2" customFormat="1" ht="30.75" customHeight="1" x14ac:dyDescent="0.35">
      <c r="A363" s="6"/>
      <c r="B363" s="18"/>
      <c r="C363" s="6"/>
      <c r="D363" s="6"/>
      <c r="E363" s="6"/>
      <c r="F363" s="11"/>
      <c r="G363" s="11"/>
      <c r="H363" s="89"/>
      <c r="I363" s="7"/>
      <c r="J363" s="7"/>
      <c r="K363" s="8"/>
      <c r="L363" s="9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s="2" customFormat="1" ht="30.75" customHeight="1" x14ac:dyDescent="0.35">
      <c r="A364" s="6"/>
      <c r="B364" s="18"/>
      <c r="C364" s="6"/>
      <c r="D364" s="6"/>
      <c r="E364" s="6"/>
      <c r="F364" s="11"/>
      <c r="G364" s="11"/>
      <c r="H364" s="89"/>
      <c r="I364" s="7"/>
      <c r="J364" s="7"/>
      <c r="K364" s="8"/>
      <c r="L364" s="9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s="2" customFormat="1" ht="30.75" customHeight="1" x14ac:dyDescent="0.35">
      <c r="A365" s="6"/>
      <c r="B365" s="18"/>
      <c r="C365" s="6"/>
      <c r="D365" s="6"/>
      <c r="E365" s="6"/>
      <c r="F365" s="11"/>
      <c r="G365" s="11"/>
      <c r="H365" s="89"/>
      <c r="I365" s="7"/>
      <c r="J365" s="7"/>
      <c r="K365" s="8"/>
      <c r="L365" s="9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s="2" customFormat="1" ht="30.75" customHeight="1" x14ac:dyDescent="0.35">
      <c r="A366" s="6"/>
      <c r="B366" s="18"/>
      <c r="C366" s="6"/>
      <c r="D366" s="6"/>
      <c r="E366" s="6"/>
      <c r="F366" s="11"/>
      <c r="G366" s="11"/>
      <c r="H366" s="89"/>
      <c r="I366" s="7"/>
      <c r="J366" s="7"/>
      <c r="K366" s="8"/>
      <c r="L366" s="9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s="2" customFormat="1" ht="30.75" customHeight="1" x14ac:dyDescent="0.35">
      <c r="A367" s="6"/>
      <c r="B367" s="18"/>
      <c r="C367" s="6"/>
      <c r="D367" s="6"/>
      <c r="E367" s="6"/>
      <c r="F367" s="11"/>
      <c r="G367" s="11"/>
      <c r="H367" s="89"/>
      <c r="I367" s="7"/>
      <c r="J367" s="7"/>
      <c r="K367" s="8"/>
      <c r="L367" s="9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s="2" customFormat="1" ht="30.75" customHeight="1" x14ac:dyDescent="0.35">
      <c r="A368" s="6"/>
      <c r="B368" s="18"/>
      <c r="C368" s="6"/>
      <c r="D368" s="6"/>
      <c r="E368" s="6"/>
      <c r="F368" s="11"/>
      <c r="G368" s="11"/>
      <c r="H368" s="89"/>
      <c r="I368" s="7"/>
      <c r="J368" s="7"/>
      <c r="K368" s="8"/>
      <c r="L368" s="9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s="2" customFormat="1" ht="30.75" customHeight="1" x14ac:dyDescent="0.35">
      <c r="A369" s="6"/>
      <c r="B369" s="18"/>
      <c r="C369" s="6"/>
      <c r="D369" s="6"/>
      <c r="E369" s="6"/>
      <c r="F369" s="11"/>
      <c r="G369" s="11"/>
      <c r="H369" s="89"/>
      <c r="I369" s="7"/>
      <c r="J369" s="7"/>
      <c r="K369" s="8"/>
      <c r="L369" s="9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s="2" customFormat="1" ht="30.75" customHeight="1" x14ac:dyDescent="0.35">
      <c r="A370" s="6"/>
      <c r="B370" s="18"/>
      <c r="C370" s="6"/>
      <c r="D370" s="6"/>
      <c r="E370" s="6"/>
      <c r="F370" s="11"/>
      <c r="G370" s="11"/>
      <c r="H370" s="89"/>
      <c r="I370" s="7"/>
      <c r="J370" s="7"/>
      <c r="K370" s="8"/>
      <c r="L370" s="9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s="2" customFormat="1" ht="30.75" customHeight="1" x14ac:dyDescent="0.35">
      <c r="A371" s="6"/>
      <c r="B371" s="18"/>
      <c r="C371" s="6"/>
      <c r="D371" s="6"/>
      <c r="E371" s="6"/>
      <c r="F371" s="11"/>
      <c r="G371" s="11"/>
      <c r="H371" s="89"/>
      <c r="I371" s="7"/>
      <c r="J371" s="7"/>
      <c r="K371" s="8"/>
      <c r="L371" s="9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s="2" customFormat="1" ht="30.75" customHeight="1" x14ac:dyDescent="0.35">
      <c r="A372" s="6"/>
      <c r="B372" s="18"/>
      <c r="C372" s="6"/>
      <c r="D372" s="6"/>
      <c r="E372" s="6"/>
      <c r="F372" s="11"/>
      <c r="G372" s="11"/>
      <c r="H372" s="89"/>
      <c r="I372" s="7"/>
      <c r="J372" s="7"/>
      <c r="K372" s="8"/>
      <c r="L372" s="9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s="2" customFormat="1" ht="30.75" customHeight="1" x14ac:dyDescent="0.35">
      <c r="A373" s="6"/>
      <c r="B373" s="18"/>
      <c r="C373" s="6"/>
      <c r="D373" s="6"/>
      <c r="E373" s="6"/>
      <c r="F373" s="11"/>
      <c r="G373" s="11"/>
      <c r="H373" s="89"/>
      <c r="I373" s="7"/>
      <c r="J373" s="7"/>
      <c r="K373" s="8"/>
      <c r="L373" s="9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s="2" customFormat="1" ht="30.75" customHeight="1" x14ac:dyDescent="0.35">
      <c r="A374" s="6"/>
      <c r="B374" s="18"/>
      <c r="C374" s="6"/>
      <c r="D374" s="6"/>
      <c r="E374" s="6"/>
      <c r="F374" s="11"/>
      <c r="G374" s="11"/>
      <c r="H374" s="89"/>
      <c r="I374" s="7"/>
      <c r="J374" s="7"/>
      <c r="K374" s="8"/>
      <c r="L374" s="9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s="2" customFormat="1" ht="30.75" customHeight="1" x14ac:dyDescent="0.35">
      <c r="A375" s="6"/>
      <c r="B375" s="18"/>
      <c r="C375" s="6"/>
      <c r="D375" s="6"/>
      <c r="E375" s="6"/>
      <c r="F375" s="11"/>
      <c r="G375" s="11"/>
      <c r="H375" s="89"/>
      <c r="I375" s="7"/>
      <c r="J375" s="7"/>
      <c r="K375" s="8"/>
      <c r="L375" s="9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s="2" customFormat="1" ht="30.75" customHeight="1" x14ac:dyDescent="0.35">
      <c r="A376" s="6"/>
      <c r="B376" s="18"/>
      <c r="C376" s="6"/>
      <c r="D376" s="6"/>
      <c r="E376" s="6"/>
      <c r="F376" s="11"/>
      <c r="G376" s="11"/>
      <c r="H376" s="89"/>
      <c r="I376" s="7"/>
      <c r="J376" s="7"/>
      <c r="K376" s="8"/>
      <c r="L376" s="9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s="2" customFormat="1" ht="30.75" customHeight="1" x14ac:dyDescent="0.35">
      <c r="A377" s="6"/>
      <c r="B377" s="18"/>
      <c r="C377" s="6"/>
      <c r="D377" s="6"/>
      <c r="E377" s="6"/>
      <c r="F377" s="11"/>
      <c r="G377" s="11"/>
      <c r="H377" s="89"/>
      <c r="I377" s="7"/>
      <c r="J377" s="7"/>
      <c r="K377" s="8"/>
      <c r="L377" s="9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s="2" customFormat="1" ht="30.75" customHeight="1" x14ac:dyDescent="0.35">
      <c r="A378" s="6"/>
      <c r="B378" s="18"/>
      <c r="C378" s="6"/>
      <c r="D378" s="6"/>
      <c r="E378" s="6"/>
      <c r="F378" s="11"/>
      <c r="G378" s="11"/>
      <c r="H378" s="89"/>
      <c r="I378" s="7"/>
      <c r="J378" s="7"/>
      <c r="K378" s="8"/>
      <c r="L378" s="9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s="2" customFormat="1" ht="30.75" customHeight="1" x14ac:dyDescent="0.35">
      <c r="A379" s="6"/>
      <c r="B379" s="18"/>
      <c r="C379" s="6"/>
      <c r="D379" s="6"/>
      <c r="E379" s="6"/>
      <c r="F379" s="11"/>
      <c r="G379" s="11"/>
      <c r="H379" s="89"/>
      <c r="I379" s="7"/>
      <c r="J379" s="7"/>
      <c r="K379" s="8"/>
      <c r="L379" s="9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s="2" customFormat="1" ht="30.75" customHeight="1" x14ac:dyDescent="0.35">
      <c r="A380" s="6"/>
      <c r="B380" s="18"/>
      <c r="C380" s="6"/>
      <c r="D380" s="6"/>
      <c r="E380" s="6"/>
      <c r="F380" s="11"/>
      <c r="G380" s="11"/>
      <c r="H380" s="89"/>
      <c r="I380" s="7"/>
      <c r="J380" s="7"/>
      <c r="K380" s="8"/>
      <c r="L380" s="9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s="2" customFormat="1" ht="30.75" customHeight="1" x14ac:dyDescent="0.35">
      <c r="A381" s="6"/>
      <c r="B381" s="18"/>
      <c r="C381" s="6"/>
      <c r="D381" s="6"/>
      <c r="E381" s="6"/>
      <c r="F381" s="11"/>
      <c r="G381" s="11"/>
      <c r="H381" s="89"/>
      <c r="I381" s="7"/>
      <c r="J381" s="7"/>
      <c r="K381" s="8"/>
      <c r="L381" s="9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s="2" customFormat="1" ht="30.75" customHeight="1" x14ac:dyDescent="0.35">
      <c r="A382" s="6"/>
      <c r="B382" s="18"/>
      <c r="C382" s="6"/>
      <c r="D382" s="6"/>
      <c r="E382" s="6"/>
      <c r="F382" s="11"/>
      <c r="G382" s="11"/>
      <c r="H382" s="89"/>
      <c r="I382" s="7"/>
      <c r="J382" s="7"/>
      <c r="K382" s="8"/>
      <c r="L382" s="9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s="2" customFormat="1" ht="30.75" customHeight="1" x14ac:dyDescent="0.35">
      <c r="A383" s="6"/>
      <c r="B383" s="18"/>
      <c r="C383" s="6"/>
      <c r="D383" s="6"/>
      <c r="E383" s="6"/>
      <c r="F383" s="11"/>
      <c r="G383" s="11"/>
      <c r="H383" s="89"/>
      <c r="I383" s="7"/>
      <c r="J383" s="7"/>
      <c r="K383" s="8"/>
      <c r="L383" s="9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s="2" customFormat="1" ht="30.75" customHeight="1" x14ac:dyDescent="0.35">
      <c r="A384" s="6"/>
      <c r="B384" s="18"/>
      <c r="C384" s="6"/>
      <c r="D384" s="6"/>
      <c r="E384" s="6"/>
      <c r="F384" s="11"/>
      <c r="G384" s="11"/>
      <c r="H384" s="89"/>
      <c r="I384" s="7"/>
      <c r="J384" s="7"/>
      <c r="K384" s="8"/>
      <c r="L384" s="9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s="2" customFormat="1" ht="30.75" customHeight="1" x14ac:dyDescent="0.35">
      <c r="A385" s="6"/>
      <c r="B385" s="18"/>
      <c r="C385" s="6"/>
      <c r="D385" s="6"/>
      <c r="E385" s="6"/>
      <c r="F385" s="11"/>
      <c r="G385" s="11"/>
      <c r="H385" s="89"/>
      <c r="I385" s="7"/>
      <c r="J385" s="7"/>
      <c r="K385" s="8"/>
      <c r="L385" s="9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s="2" customFormat="1" ht="30.75" customHeight="1" x14ac:dyDescent="0.35">
      <c r="A386" s="6"/>
      <c r="B386" s="18"/>
      <c r="C386" s="6"/>
      <c r="D386" s="6"/>
      <c r="E386" s="6"/>
      <c r="F386" s="11"/>
      <c r="G386" s="11"/>
      <c r="H386" s="89"/>
      <c r="I386" s="7"/>
      <c r="J386" s="7"/>
      <c r="K386" s="8"/>
      <c r="L386" s="9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s="2" customFormat="1" ht="30.75" customHeight="1" x14ac:dyDescent="0.35">
      <c r="A387" s="6"/>
      <c r="B387" s="18"/>
      <c r="C387" s="6"/>
      <c r="D387" s="6"/>
      <c r="E387" s="6"/>
      <c r="F387" s="11"/>
      <c r="G387" s="11"/>
      <c r="H387" s="89"/>
      <c r="I387" s="7"/>
      <c r="J387" s="7"/>
      <c r="K387" s="8"/>
      <c r="L387" s="9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s="2" customFormat="1" ht="30.75" customHeight="1" x14ac:dyDescent="0.35">
      <c r="A388" s="6"/>
      <c r="B388" s="18"/>
      <c r="C388" s="6"/>
      <c r="D388" s="6"/>
      <c r="E388" s="6"/>
      <c r="F388" s="11"/>
      <c r="G388" s="11"/>
      <c r="H388" s="89"/>
      <c r="I388" s="7"/>
      <c r="J388" s="7"/>
      <c r="K388" s="8"/>
      <c r="L388" s="9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s="2" customFormat="1" ht="30.75" customHeight="1" x14ac:dyDescent="0.35">
      <c r="A389" s="6"/>
      <c r="B389" s="18"/>
      <c r="C389" s="6"/>
      <c r="D389" s="6"/>
      <c r="E389" s="6"/>
      <c r="F389" s="11"/>
      <c r="G389" s="11"/>
      <c r="H389" s="89"/>
      <c r="I389" s="7"/>
      <c r="J389" s="7"/>
      <c r="K389" s="8"/>
      <c r="L389" s="9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s="2" customFormat="1" ht="30.75" customHeight="1" x14ac:dyDescent="0.35">
      <c r="A390" s="6"/>
      <c r="B390" s="18"/>
      <c r="C390" s="6"/>
      <c r="D390" s="6"/>
      <c r="E390" s="6"/>
      <c r="F390" s="11"/>
      <c r="G390" s="11"/>
      <c r="H390" s="89"/>
      <c r="I390" s="7"/>
      <c r="J390" s="7"/>
      <c r="K390" s="8"/>
      <c r="L390" s="9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s="2" customFormat="1" ht="30.75" customHeight="1" x14ac:dyDescent="0.35">
      <c r="A391" s="6"/>
      <c r="B391" s="18"/>
      <c r="C391" s="6"/>
      <c r="D391" s="6"/>
      <c r="E391" s="6"/>
      <c r="F391" s="11"/>
      <c r="G391" s="11"/>
      <c r="H391" s="89"/>
      <c r="I391" s="7"/>
      <c r="J391" s="7"/>
      <c r="K391" s="8"/>
      <c r="L391" s="9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s="2" customFormat="1" ht="30.75" customHeight="1" x14ac:dyDescent="0.35">
      <c r="A392" s="6"/>
      <c r="B392" s="18"/>
      <c r="C392" s="6"/>
      <c r="D392" s="6"/>
      <c r="E392" s="6"/>
      <c r="F392" s="11"/>
      <c r="G392" s="11"/>
      <c r="H392" s="89"/>
      <c r="I392" s="7"/>
      <c r="J392" s="7"/>
      <c r="K392" s="8"/>
      <c r="L392" s="9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s="2" customFormat="1" ht="30.75" customHeight="1" x14ac:dyDescent="0.35">
      <c r="A393" s="6"/>
      <c r="B393" s="18"/>
      <c r="C393" s="6"/>
      <c r="D393" s="6"/>
      <c r="E393" s="6"/>
      <c r="F393" s="11"/>
      <c r="G393" s="11"/>
      <c r="H393" s="89"/>
      <c r="I393" s="7"/>
      <c r="J393" s="7"/>
      <c r="K393" s="8"/>
      <c r="L393" s="9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s="2" customFormat="1" ht="30.75" customHeight="1" x14ac:dyDescent="0.35">
      <c r="A394" s="6"/>
      <c r="B394" s="18"/>
      <c r="C394" s="6"/>
      <c r="D394" s="6"/>
      <c r="E394" s="6"/>
      <c r="F394" s="11"/>
      <c r="G394" s="11"/>
      <c r="H394" s="89"/>
      <c r="I394" s="7"/>
      <c r="J394" s="7"/>
      <c r="K394" s="8"/>
      <c r="L394" s="9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s="2" customFormat="1" ht="30.75" customHeight="1" x14ac:dyDescent="0.35">
      <c r="A395" s="6"/>
      <c r="B395" s="18"/>
      <c r="C395" s="6"/>
      <c r="D395" s="6"/>
      <c r="E395" s="6"/>
      <c r="F395" s="11"/>
      <c r="G395" s="11"/>
      <c r="H395" s="89"/>
      <c r="I395" s="7"/>
      <c r="J395" s="7"/>
      <c r="K395" s="8"/>
      <c r="L395" s="9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s="2" customFormat="1" ht="30.75" customHeight="1" x14ac:dyDescent="0.35">
      <c r="A396" s="6"/>
      <c r="B396" s="18"/>
      <c r="C396" s="6"/>
      <c r="D396" s="6"/>
      <c r="E396" s="6"/>
      <c r="F396" s="11"/>
      <c r="G396" s="11"/>
      <c r="H396" s="89"/>
      <c r="I396" s="7"/>
      <c r="J396" s="7"/>
      <c r="K396" s="8"/>
      <c r="L396" s="9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s="2" customFormat="1" ht="30.75" customHeight="1" x14ac:dyDescent="0.35">
      <c r="A397" s="6"/>
      <c r="B397" s="18"/>
      <c r="C397" s="6"/>
      <c r="D397" s="6"/>
      <c r="E397" s="6"/>
      <c r="F397" s="11"/>
      <c r="G397" s="11"/>
      <c r="H397" s="89"/>
      <c r="I397" s="7"/>
      <c r="J397" s="7"/>
      <c r="K397" s="8"/>
      <c r="L397" s="9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s="2" customFormat="1" ht="30.75" customHeight="1" x14ac:dyDescent="0.35">
      <c r="A398" s="6"/>
      <c r="B398" s="18"/>
      <c r="C398" s="6"/>
      <c r="D398" s="6"/>
      <c r="E398" s="6"/>
      <c r="F398" s="11"/>
      <c r="G398" s="11"/>
      <c r="H398" s="89"/>
      <c r="I398" s="7"/>
      <c r="J398" s="7"/>
      <c r="K398" s="8"/>
      <c r="L398" s="9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s="2" customFormat="1" ht="30.75" customHeight="1" x14ac:dyDescent="0.35">
      <c r="A399" s="6"/>
      <c r="B399" s="18"/>
      <c r="C399" s="6"/>
      <c r="D399" s="6"/>
      <c r="E399" s="6"/>
      <c r="F399" s="11"/>
      <c r="G399" s="11"/>
      <c r="H399" s="89"/>
      <c r="I399" s="7"/>
      <c r="J399" s="7"/>
      <c r="K399" s="8"/>
      <c r="L399" s="9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s="2" customFormat="1" ht="30.75" customHeight="1" x14ac:dyDescent="0.35">
      <c r="A400" s="6"/>
      <c r="B400" s="18"/>
      <c r="C400" s="6"/>
      <c r="D400" s="6"/>
      <c r="E400" s="6"/>
      <c r="F400" s="11"/>
      <c r="G400" s="11"/>
      <c r="H400" s="89"/>
      <c r="I400" s="7"/>
      <c r="J400" s="7"/>
      <c r="K400" s="8"/>
      <c r="L400" s="9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s="2" customFormat="1" ht="30.75" customHeight="1" x14ac:dyDescent="0.35">
      <c r="A401" s="6"/>
      <c r="B401" s="18"/>
      <c r="C401" s="6"/>
      <c r="D401" s="6"/>
      <c r="E401" s="6"/>
      <c r="F401" s="11"/>
      <c r="G401" s="11"/>
      <c r="H401" s="89"/>
      <c r="I401" s="7"/>
      <c r="J401" s="7"/>
      <c r="K401" s="8"/>
      <c r="L401" s="9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s="2" customFormat="1" ht="30.75" customHeight="1" x14ac:dyDescent="0.35">
      <c r="A402" s="6"/>
      <c r="B402" s="18"/>
      <c r="C402" s="6"/>
      <c r="D402" s="6"/>
      <c r="E402" s="6"/>
      <c r="F402" s="11"/>
      <c r="G402" s="11"/>
      <c r="H402" s="89"/>
      <c r="I402" s="7"/>
      <c r="J402" s="7"/>
      <c r="K402" s="8"/>
      <c r="L402" s="9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s="2" customFormat="1" ht="30.75" customHeight="1" x14ac:dyDescent="0.35">
      <c r="A403" s="6"/>
      <c r="B403" s="18"/>
      <c r="C403" s="6"/>
      <c r="D403" s="6"/>
      <c r="E403" s="6"/>
      <c r="F403" s="11"/>
      <c r="G403" s="11"/>
      <c r="H403" s="89"/>
      <c r="I403" s="7"/>
      <c r="J403" s="7"/>
      <c r="K403" s="8"/>
      <c r="L403" s="9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s="2" customFormat="1" ht="30.75" customHeight="1" x14ac:dyDescent="0.35">
      <c r="A404" s="6"/>
      <c r="B404" s="18"/>
      <c r="C404" s="6"/>
      <c r="D404" s="6"/>
      <c r="E404" s="6"/>
      <c r="F404" s="11"/>
      <c r="G404" s="11"/>
      <c r="H404" s="89"/>
      <c r="I404" s="7"/>
      <c r="J404" s="7"/>
      <c r="K404" s="8"/>
      <c r="L404" s="9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s="2" customFormat="1" ht="30.75" customHeight="1" x14ac:dyDescent="0.35">
      <c r="A405" s="6"/>
      <c r="B405" s="18"/>
      <c r="C405" s="6"/>
      <c r="D405" s="6"/>
      <c r="E405" s="6"/>
      <c r="F405" s="11"/>
      <c r="G405" s="11"/>
      <c r="H405" s="89"/>
      <c r="I405" s="7"/>
      <c r="J405" s="7"/>
      <c r="K405" s="8"/>
      <c r="L405" s="9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s="2" customFormat="1" ht="30.75" customHeight="1" x14ac:dyDescent="0.35">
      <c r="A406" s="6"/>
      <c r="B406" s="18"/>
      <c r="C406" s="6"/>
      <c r="D406" s="6"/>
      <c r="E406" s="6"/>
      <c r="F406" s="11"/>
      <c r="G406" s="11"/>
      <c r="H406" s="89"/>
      <c r="I406" s="7"/>
      <c r="J406" s="7"/>
      <c r="K406" s="8"/>
      <c r="L406" s="9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s="2" customFormat="1" ht="30.75" customHeight="1" x14ac:dyDescent="0.35">
      <c r="A407" s="6"/>
      <c r="B407" s="18"/>
      <c r="C407" s="6"/>
      <c r="D407" s="6"/>
      <c r="E407" s="6"/>
      <c r="F407" s="11"/>
      <c r="G407" s="11"/>
      <c r="H407" s="89"/>
      <c r="I407" s="7"/>
      <c r="J407" s="7"/>
      <c r="K407" s="8"/>
      <c r="L407" s="9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s="2" customFormat="1" ht="30.75" customHeight="1" x14ac:dyDescent="0.35">
      <c r="A408" s="6"/>
      <c r="B408" s="18"/>
      <c r="C408" s="6"/>
      <c r="D408" s="6"/>
      <c r="E408" s="6"/>
      <c r="F408" s="11"/>
      <c r="G408" s="11"/>
      <c r="H408" s="89"/>
      <c r="I408" s="7"/>
      <c r="J408" s="7"/>
      <c r="K408" s="8"/>
      <c r="L408" s="9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s="2" customFormat="1" ht="30.75" customHeight="1" x14ac:dyDescent="0.35">
      <c r="A409" s="6"/>
      <c r="B409" s="18"/>
      <c r="C409" s="6"/>
      <c r="D409" s="6"/>
      <c r="E409" s="6"/>
      <c r="F409" s="11"/>
      <c r="G409" s="11"/>
      <c r="H409" s="89"/>
      <c r="I409" s="7"/>
      <c r="J409" s="7"/>
      <c r="K409" s="8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s="2" customFormat="1" ht="30.75" customHeight="1" x14ac:dyDescent="0.35">
      <c r="A410" s="6"/>
      <c r="B410" s="18"/>
      <c r="C410" s="6"/>
      <c r="D410" s="6"/>
      <c r="E410" s="6"/>
      <c r="F410" s="11"/>
      <c r="G410" s="11"/>
      <c r="H410" s="89"/>
      <c r="I410" s="7"/>
      <c r="J410" s="7"/>
      <c r="K410" s="8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s="2" customFormat="1" ht="30.75" customHeight="1" x14ac:dyDescent="0.35">
      <c r="A411" s="6"/>
      <c r="B411" s="18"/>
      <c r="C411" s="6"/>
      <c r="D411" s="6"/>
      <c r="E411" s="6"/>
      <c r="F411" s="11"/>
      <c r="G411" s="11"/>
      <c r="H411" s="89"/>
      <c r="I411" s="7"/>
      <c r="J411" s="7"/>
      <c r="K411" s="8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s="2" customFormat="1" ht="30.75" customHeight="1" x14ac:dyDescent="0.35">
      <c r="A412" s="6"/>
      <c r="B412" s="18"/>
      <c r="C412" s="6"/>
      <c r="D412" s="6"/>
      <c r="E412" s="6"/>
      <c r="F412" s="11"/>
      <c r="G412" s="11"/>
      <c r="H412" s="89"/>
      <c r="I412" s="7"/>
      <c r="J412" s="7"/>
      <c r="K412" s="8"/>
      <c r="L412" s="9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s="2" customFormat="1" ht="30.75" customHeight="1" x14ac:dyDescent="0.35">
      <c r="A413" s="6"/>
      <c r="B413" s="18"/>
      <c r="C413" s="6"/>
      <c r="D413" s="6"/>
      <c r="E413" s="6"/>
      <c r="F413" s="11"/>
      <c r="G413" s="11"/>
      <c r="H413" s="89"/>
      <c r="I413" s="7"/>
      <c r="J413" s="7"/>
      <c r="K413" s="8"/>
      <c r="L413" s="9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s="2" customFormat="1" ht="30.75" customHeight="1" x14ac:dyDescent="0.35">
      <c r="A414" s="6"/>
      <c r="B414" s="18"/>
      <c r="C414" s="6"/>
      <c r="D414" s="6"/>
      <c r="E414" s="6"/>
      <c r="F414" s="11"/>
      <c r="G414" s="11"/>
      <c r="H414" s="89"/>
      <c r="I414" s="7"/>
      <c r="J414" s="7"/>
      <c r="K414" s="8"/>
      <c r="L414" s="9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s="2" customFormat="1" ht="30.75" customHeight="1" x14ac:dyDescent="0.35">
      <c r="A415" s="6"/>
      <c r="B415" s="18"/>
      <c r="C415" s="6"/>
      <c r="D415" s="6"/>
      <c r="E415" s="6"/>
      <c r="F415" s="11"/>
      <c r="G415" s="11"/>
      <c r="H415" s="89"/>
      <c r="I415" s="7"/>
      <c r="J415" s="7"/>
      <c r="K415" s="8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s="2" customFormat="1" ht="30.75" customHeight="1" x14ac:dyDescent="0.35">
      <c r="A416" s="6"/>
      <c r="B416" s="18"/>
      <c r="C416" s="6"/>
      <c r="D416" s="6"/>
      <c r="E416" s="6"/>
      <c r="F416" s="11"/>
      <c r="G416" s="11"/>
      <c r="H416" s="89"/>
      <c r="I416" s="7"/>
      <c r="J416" s="7"/>
      <c r="K416" s="8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s="2" customFormat="1" ht="30.75" customHeight="1" x14ac:dyDescent="0.35">
      <c r="A417" s="6"/>
      <c r="B417" s="18"/>
      <c r="C417" s="6"/>
      <c r="D417" s="6"/>
      <c r="E417" s="6"/>
      <c r="F417" s="11"/>
      <c r="G417" s="11"/>
      <c r="H417" s="89"/>
      <c r="I417" s="7"/>
      <c r="J417" s="7"/>
      <c r="K417" s="8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s="2" customFormat="1" ht="30.75" customHeight="1" x14ac:dyDescent="0.35">
      <c r="A418" s="6"/>
      <c r="B418" s="18"/>
      <c r="C418" s="6"/>
      <c r="D418" s="6"/>
      <c r="E418" s="6"/>
      <c r="F418" s="11"/>
      <c r="G418" s="11"/>
      <c r="H418" s="89"/>
      <c r="I418" s="7"/>
      <c r="J418" s="7"/>
      <c r="K418" s="8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s="2" customFormat="1" ht="30.75" customHeight="1" x14ac:dyDescent="0.35">
      <c r="A419" s="6"/>
      <c r="B419" s="18"/>
      <c r="C419" s="6"/>
      <c r="D419" s="6"/>
      <c r="E419" s="6"/>
      <c r="F419" s="11"/>
      <c r="G419" s="11"/>
      <c r="H419" s="89"/>
      <c r="I419" s="7"/>
      <c r="J419" s="7"/>
      <c r="K419" s="8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s="2" customFormat="1" ht="30.75" customHeight="1" x14ac:dyDescent="0.35">
      <c r="A420" s="6"/>
      <c r="B420" s="18"/>
      <c r="C420" s="6"/>
      <c r="D420" s="6"/>
      <c r="E420" s="6"/>
      <c r="F420" s="11"/>
      <c r="G420" s="11"/>
      <c r="H420" s="89"/>
      <c r="I420" s="7"/>
      <c r="J420" s="7"/>
      <c r="K420" s="8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s="2" customFormat="1" ht="30.75" customHeight="1" x14ac:dyDescent="0.35">
      <c r="A421" s="6"/>
      <c r="B421" s="18"/>
      <c r="C421" s="6"/>
      <c r="D421" s="6"/>
      <c r="E421" s="6"/>
      <c r="F421" s="11"/>
      <c r="G421" s="11"/>
      <c r="H421" s="89"/>
      <c r="I421" s="7"/>
      <c r="J421" s="7"/>
      <c r="K421" s="8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s="2" customFormat="1" ht="30.75" customHeight="1" x14ac:dyDescent="0.35">
      <c r="A422" s="6"/>
      <c r="B422" s="18"/>
      <c r="C422" s="6"/>
      <c r="D422" s="6"/>
      <c r="E422" s="6"/>
      <c r="F422" s="11"/>
      <c r="G422" s="11"/>
      <c r="H422" s="89"/>
      <c r="I422" s="7"/>
      <c r="J422" s="7"/>
      <c r="K422" s="8"/>
      <c r="L422" s="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s="2" customFormat="1" ht="30.75" customHeight="1" x14ac:dyDescent="0.35">
      <c r="A423" s="6"/>
      <c r="B423" s="18"/>
      <c r="C423" s="6"/>
      <c r="D423" s="6"/>
      <c r="E423" s="6"/>
      <c r="F423" s="11"/>
      <c r="G423" s="11"/>
      <c r="H423" s="89"/>
      <c r="I423" s="7"/>
      <c r="J423" s="7"/>
      <c r="K423" s="8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s="2" customFormat="1" ht="30.75" customHeight="1" x14ac:dyDescent="0.35">
      <c r="A424" s="6"/>
      <c r="B424" s="18"/>
      <c r="C424" s="6"/>
      <c r="D424" s="6"/>
      <c r="E424" s="6"/>
      <c r="F424" s="11"/>
      <c r="G424" s="11"/>
      <c r="H424" s="89"/>
      <c r="I424" s="7"/>
      <c r="J424" s="7"/>
      <c r="K424" s="8"/>
      <c r="L424" s="9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s="2" customFormat="1" ht="30.75" customHeight="1" x14ac:dyDescent="0.35">
      <c r="A425" s="6"/>
      <c r="B425" s="18"/>
      <c r="C425" s="6"/>
      <c r="D425" s="6"/>
      <c r="E425" s="6"/>
      <c r="F425" s="11"/>
      <c r="G425" s="11"/>
      <c r="H425" s="89"/>
      <c r="I425" s="7"/>
      <c r="J425" s="7"/>
      <c r="K425" s="8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s="2" customFormat="1" ht="30.75" customHeight="1" x14ac:dyDescent="0.35">
      <c r="A426" s="6"/>
      <c r="B426" s="18"/>
      <c r="C426" s="6"/>
      <c r="D426" s="6"/>
      <c r="E426" s="6"/>
      <c r="F426" s="11"/>
      <c r="G426" s="11"/>
      <c r="H426" s="89"/>
      <c r="I426" s="7"/>
      <c r="J426" s="7"/>
      <c r="K426" s="8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s="2" customFormat="1" ht="30.75" customHeight="1" x14ac:dyDescent="0.35">
      <c r="A427" s="6"/>
      <c r="B427" s="18"/>
      <c r="C427" s="6"/>
      <c r="D427" s="6"/>
      <c r="E427" s="6"/>
      <c r="F427" s="11"/>
      <c r="G427" s="11"/>
      <c r="H427" s="89"/>
      <c r="I427" s="7"/>
      <c r="J427" s="7"/>
      <c r="K427" s="8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s="2" customFormat="1" ht="30.75" customHeight="1" x14ac:dyDescent="0.35">
      <c r="A428" s="6"/>
      <c r="B428" s="18"/>
      <c r="C428" s="6"/>
      <c r="D428" s="6"/>
      <c r="E428" s="6"/>
      <c r="F428" s="11"/>
      <c r="G428" s="11"/>
      <c r="H428" s="89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6"/>
      <c r="B429" s="18"/>
      <c r="C429" s="6"/>
      <c r="D429" s="6"/>
      <c r="E429" s="6"/>
      <c r="F429" s="11"/>
      <c r="G429" s="11"/>
      <c r="H429" s="89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6"/>
      <c r="B430" s="18"/>
      <c r="C430" s="6"/>
      <c r="D430" s="6"/>
      <c r="E430" s="6"/>
      <c r="F430" s="11"/>
      <c r="G430" s="11"/>
      <c r="H430" s="89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6"/>
      <c r="B431" s="18"/>
      <c r="C431" s="6"/>
      <c r="D431" s="6"/>
      <c r="E431" s="6"/>
      <c r="F431" s="11"/>
      <c r="G431" s="11"/>
      <c r="H431" s="89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6"/>
      <c r="B432" s="18"/>
      <c r="C432" s="6"/>
      <c r="D432" s="6"/>
      <c r="E432" s="6"/>
      <c r="F432" s="11"/>
      <c r="G432" s="11"/>
      <c r="H432" s="89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6"/>
      <c r="B433" s="18"/>
      <c r="C433" s="6"/>
      <c r="D433" s="6"/>
      <c r="E433" s="6"/>
      <c r="F433" s="11"/>
      <c r="G433" s="11"/>
      <c r="H433" s="89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18"/>
      <c r="C434" s="6"/>
      <c r="D434" s="6"/>
      <c r="E434" s="6"/>
      <c r="F434" s="11"/>
      <c r="G434" s="11"/>
      <c r="H434" s="89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6"/>
      <c r="B435" s="18"/>
      <c r="C435" s="6"/>
      <c r="D435" s="6"/>
      <c r="E435" s="6"/>
      <c r="F435" s="11"/>
      <c r="G435" s="11"/>
      <c r="H435" s="89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18"/>
      <c r="C436" s="6"/>
      <c r="D436" s="6"/>
      <c r="E436" s="6"/>
      <c r="F436" s="11"/>
      <c r="G436" s="11"/>
      <c r="H436" s="89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"/>
      <c r="B437" s="18"/>
      <c r="C437" s="6"/>
      <c r="D437" s="6"/>
      <c r="E437" s="6"/>
      <c r="F437" s="11"/>
      <c r="G437" s="11"/>
      <c r="H437" s="89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6"/>
      <c r="B438" s="18"/>
      <c r="C438" s="6"/>
      <c r="D438" s="6"/>
      <c r="E438" s="6"/>
      <c r="F438" s="11"/>
      <c r="G438" s="11"/>
      <c r="H438" s="89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18"/>
      <c r="C439" s="6"/>
      <c r="D439" s="6"/>
      <c r="E439" s="6"/>
      <c r="F439" s="11"/>
      <c r="G439" s="11"/>
      <c r="H439" s="89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18"/>
      <c r="C440" s="6"/>
      <c r="D440" s="6"/>
      <c r="E440" s="6"/>
      <c r="F440" s="11"/>
      <c r="G440" s="11"/>
      <c r="H440" s="89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18"/>
      <c r="C441" s="6"/>
      <c r="D441" s="6"/>
      <c r="E441" s="6"/>
      <c r="F441" s="11"/>
      <c r="G441" s="11"/>
      <c r="H441" s="89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18"/>
      <c r="C442" s="6"/>
      <c r="D442" s="6"/>
      <c r="E442" s="6"/>
      <c r="F442" s="11"/>
      <c r="G442" s="11"/>
      <c r="H442" s="89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18"/>
      <c r="C443" s="6"/>
      <c r="D443" s="6"/>
      <c r="E443" s="6"/>
      <c r="F443" s="11"/>
      <c r="G443" s="11"/>
      <c r="H443" s="89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18"/>
      <c r="C444" s="6"/>
      <c r="D444" s="6"/>
      <c r="E444" s="6"/>
      <c r="F444" s="11"/>
      <c r="G444" s="11"/>
      <c r="H444" s="89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18"/>
      <c r="C445" s="6"/>
      <c r="D445" s="6"/>
      <c r="E445" s="6"/>
      <c r="F445" s="11"/>
      <c r="G445" s="11"/>
      <c r="H445" s="89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18"/>
      <c r="C446" s="6"/>
      <c r="D446" s="6"/>
      <c r="E446" s="6"/>
      <c r="F446" s="11"/>
      <c r="G446" s="11"/>
      <c r="H446" s="89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18"/>
      <c r="C447" s="6"/>
      <c r="D447" s="6"/>
      <c r="E447" s="6"/>
      <c r="F447" s="11"/>
      <c r="G447" s="11"/>
      <c r="H447" s="89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18"/>
      <c r="C448" s="6"/>
      <c r="D448" s="6"/>
      <c r="E448" s="6"/>
      <c r="F448" s="11"/>
      <c r="G448" s="11"/>
      <c r="H448" s="89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18"/>
      <c r="C449" s="6"/>
      <c r="D449" s="6"/>
      <c r="E449" s="6"/>
      <c r="F449" s="11"/>
      <c r="G449" s="11"/>
      <c r="H449" s="89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18"/>
      <c r="C450" s="6"/>
      <c r="D450" s="6"/>
      <c r="E450" s="6"/>
      <c r="F450" s="11"/>
      <c r="G450" s="11"/>
      <c r="H450" s="89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18"/>
      <c r="C451" s="6"/>
      <c r="D451" s="6"/>
      <c r="E451" s="6"/>
      <c r="F451" s="11"/>
      <c r="G451" s="11"/>
      <c r="H451" s="89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18"/>
      <c r="C452" s="6"/>
      <c r="D452" s="6"/>
      <c r="E452" s="6"/>
      <c r="F452" s="11"/>
      <c r="G452" s="11"/>
      <c r="H452" s="89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18"/>
      <c r="C453" s="6"/>
      <c r="D453" s="6"/>
      <c r="E453" s="6"/>
      <c r="F453" s="11"/>
      <c r="G453" s="11"/>
      <c r="H453" s="89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18"/>
      <c r="C454" s="6"/>
      <c r="D454" s="6"/>
      <c r="E454" s="6"/>
      <c r="F454" s="11"/>
      <c r="G454" s="11"/>
      <c r="H454" s="89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18"/>
      <c r="C455" s="6"/>
      <c r="D455" s="6"/>
      <c r="E455" s="6"/>
      <c r="F455" s="11"/>
      <c r="G455" s="11"/>
      <c r="H455" s="89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18"/>
      <c r="C456" s="6"/>
      <c r="D456" s="6"/>
      <c r="E456" s="6"/>
      <c r="F456" s="11"/>
      <c r="G456" s="11"/>
      <c r="H456" s="89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18"/>
      <c r="C457" s="6"/>
      <c r="D457" s="6"/>
      <c r="E457" s="6"/>
      <c r="F457" s="11"/>
      <c r="G457" s="11"/>
      <c r="H457" s="89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18"/>
      <c r="C458" s="6"/>
      <c r="D458" s="6"/>
      <c r="E458" s="6"/>
      <c r="F458" s="11"/>
      <c r="G458" s="11"/>
      <c r="H458" s="89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18"/>
      <c r="C459" s="6"/>
      <c r="D459" s="6"/>
      <c r="E459" s="6"/>
      <c r="F459" s="11"/>
      <c r="G459" s="11"/>
      <c r="H459" s="89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18"/>
      <c r="C460" s="6"/>
      <c r="D460" s="6"/>
      <c r="E460" s="6"/>
      <c r="F460" s="11"/>
      <c r="G460" s="11"/>
      <c r="H460" s="89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18"/>
      <c r="C461" s="6"/>
      <c r="D461" s="6"/>
      <c r="E461" s="6"/>
      <c r="F461" s="11"/>
      <c r="G461" s="11"/>
      <c r="H461" s="89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8"/>
      <c r="C462" s="6"/>
      <c r="D462" s="6"/>
      <c r="E462" s="6"/>
      <c r="F462" s="11"/>
      <c r="G462" s="11"/>
      <c r="H462" s="89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8"/>
      <c r="C463" s="6"/>
      <c r="D463" s="6"/>
      <c r="E463" s="6"/>
      <c r="F463" s="11"/>
      <c r="G463" s="11"/>
      <c r="H463" s="89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8"/>
      <c r="C464" s="6"/>
      <c r="D464" s="6"/>
      <c r="E464" s="6"/>
      <c r="F464" s="11"/>
      <c r="G464" s="11"/>
      <c r="H464" s="89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8"/>
      <c r="C465" s="6"/>
      <c r="D465" s="6"/>
      <c r="E465" s="6"/>
      <c r="F465" s="11"/>
      <c r="G465" s="11"/>
      <c r="H465" s="89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8"/>
      <c r="C466" s="6"/>
      <c r="D466" s="6"/>
      <c r="E466" s="6"/>
      <c r="F466" s="11"/>
      <c r="G466" s="11"/>
      <c r="H466" s="89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8"/>
      <c r="C467" s="6"/>
      <c r="D467" s="6"/>
      <c r="E467" s="6"/>
      <c r="F467" s="11"/>
      <c r="G467" s="11"/>
      <c r="H467" s="89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8"/>
      <c r="C468" s="6"/>
      <c r="D468" s="6"/>
      <c r="E468" s="6"/>
      <c r="F468" s="11"/>
      <c r="G468" s="11"/>
      <c r="H468" s="89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8"/>
      <c r="C469" s="6"/>
      <c r="D469" s="6"/>
      <c r="E469" s="6"/>
      <c r="F469" s="11"/>
      <c r="G469" s="11"/>
      <c r="H469" s="89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8"/>
      <c r="C470" s="6"/>
      <c r="D470" s="6"/>
      <c r="E470" s="6"/>
      <c r="F470" s="11"/>
      <c r="G470" s="11"/>
      <c r="H470" s="89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8"/>
      <c r="C471" s="6"/>
      <c r="D471" s="6"/>
      <c r="E471" s="6"/>
      <c r="F471" s="11"/>
      <c r="G471" s="11"/>
      <c r="H471" s="89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8"/>
      <c r="C472" s="6"/>
      <c r="D472" s="6"/>
      <c r="E472" s="6"/>
      <c r="F472" s="11"/>
      <c r="G472" s="11"/>
      <c r="H472" s="89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8"/>
      <c r="C473" s="6"/>
      <c r="D473" s="6"/>
      <c r="E473" s="6"/>
      <c r="F473" s="11"/>
      <c r="G473" s="11"/>
      <c r="H473" s="89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8"/>
      <c r="C474" s="6"/>
      <c r="D474" s="6"/>
      <c r="E474" s="6"/>
      <c r="F474" s="11"/>
      <c r="G474" s="11"/>
      <c r="H474" s="89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8"/>
      <c r="C475" s="6"/>
      <c r="D475" s="6"/>
      <c r="E475" s="6"/>
      <c r="F475" s="11"/>
      <c r="G475" s="11"/>
      <c r="H475" s="89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8"/>
      <c r="C476" s="6"/>
      <c r="D476" s="6"/>
      <c r="E476" s="6"/>
      <c r="F476" s="11"/>
      <c r="G476" s="11"/>
      <c r="H476" s="89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8"/>
      <c r="C477" s="6"/>
      <c r="D477" s="6"/>
      <c r="E477" s="6"/>
      <c r="F477" s="11"/>
      <c r="G477" s="11"/>
      <c r="H477" s="89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8"/>
      <c r="C478" s="6"/>
      <c r="D478" s="6"/>
      <c r="E478" s="6"/>
      <c r="F478" s="11"/>
      <c r="G478" s="11"/>
      <c r="H478" s="89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8"/>
      <c r="C479" s="6"/>
      <c r="D479" s="6"/>
      <c r="E479" s="6"/>
      <c r="F479" s="11"/>
      <c r="G479" s="11"/>
      <c r="H479" s="89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8"/>
      <c r="C480" s="6"/>
      <c r="D480" s="6"/>
      <c r="E480" s="6"/>
      <c r="F480" s="11"/>
      <c r="G480" s="11"/>
      <c r="H480" s="89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8"/>
      <c r="C481" s="6"/>
      <c r="D481" s="6"/>
      <c r="E481" s="6"/>
      <c r="F481" s="11"/>
      <c r="G481" s="11"/>
      <c r="H481" s="89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8"/>
      <c r="C482" s="6"/>
      <c r="D482" s="6"/>
      <c r="E482" s="6"/>
      <c r="F482" s="11"/>
      <c r="G482" s="11"/>
      <c r="H482" s="89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8"/>
      <c r="C483" s="6"/>
      <c r="D483" s="6"/>
      <c r="E483" s="6"/>
      <c r="F483" s="11"/>
      <c r="G483" s="11"/>
      <c r="H483" s="89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8"/>
      <c r="C484" s="6"/>
      <c r="D484" s="6"/>
      <c r="E484" s="6"/>
      <c r="F484" s="11"/>
      <c r="G484" s="11"/>
      <c r="H484" s="89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8"/>
      <c r="C485" s="6"/>
      <c r="D485" s="6"/>
      <c r="E485" s="6"/>
      <c r="F485" s="11"/>
      <c r="G485" s="11"/>
      <c r="H485" s="89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8"/>
      <c r="C486" s="6"/>
      <c r="D486" s="6"/>
      <c r="E486" s="6"/>
      <c r="F486" s="11"/>
      <c r="G486" s="11"/>
      <c r="H486" s="89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8"/>
      <c r="C487" s="6"/>
      <c r="D487" s="6"/>
      <c r="E487" s="6"/>
      <c r="F487" s="11"/>
      <c r="G487" s="11"/>
      <c r="H487" s="89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8"/>
      <c r="C488" s="6"/>
      <c r="D488" s="6"/>
      <c r="E488" s="6"/>
      <c r="F488" s="11"/>
      <c r="G488" s="11"/>
      <c r="H488" s="89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8"/>
      <c r="C489" s="6"/>
      <c r="D489" s="6"/>
      <c r="E489" s="6"/>
      <c r="F489" s="11"/>
      <c r="G489" s="11"/>
      <c r="H489" s="89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8"/>
      <c r="C490" s="6"/>
      <c r="D490" s="6"/>
      <c r="E490" s="6"/>
      <c r="F490" s="11"/>
      <c r="G490" s="11"/>
      <c r="H490" s="89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8"/>
      <c r="C491" s="6"/>
      <c r="D491" s="6"/>
      <c r="E491" s="6"/>
      <c r="F491" s="11"/>
      <c r="G491" s="11"/>
      <c r="H491" s="89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8"/>
      <c r="C492" s="6"/>
      <c r="D492" s="6"/>
      <c r="E492" s="6"/>
      <c r="F492" s="11"/>
      <c r="G492" s="11"/>
      <c r="H492" s="89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8"/>
      <c r="C493" s="6"/>
      <c r="D493" s="6"/>
      <c r="E493" s="6"/>
      <c r="F493" s="11"/>
      <c r="G493" s="11"/>
      <c r="H493" s="89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8"/>
      <c r="C494" s="6"/>
      <c r="D494" s="6"/>
      <c r="E494" s="6"/>
      <c r="F494" s="11"/>
      <c r="G494" s="11"/>
      <c r="H494" s="89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8"/>
      <c r="C495" s="6"/>
      <c r="D495" s="6"/>
      <c r="E495" s="6"/>
      <c r="F495" s="11"/>
      <c r="G495" s="11"/>
      <c r="H495" s="89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8"/>
      <c r="C496" s="6"/>
      <c r="D496" s="6"/>
      <c r="E496" s="6"/>
      <c r="F496" s="11"/>
      <c r="G496" s="11"/>
      <c r="H496" s="89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8"/>
      <c r="C497" s="6"/>
      <c r="D497" s="6"/>
      <c r="E497" s="6"/>
      <c r="F497" s="11"/>
      <c r="G497" s="11"/>
      <c r="H497" s="89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8"/>
      <c r="C498" s="6"/>
      <c r="D498" s="6"/>
      <c r="E498" s="6"/>
      <c r="F498" s="11"/>
      <c r="G498" s="11"/>
      <c r="H498" s="89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8"/>
      <c r="C499" s="6"/>
      <c r="D499" s="6"/>
      <c r="E499" s="6"/>
      <c r="F499" s="11"/>
      <c r="G499" s="11"/>
      <c r="H499" s="89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8"/>
      <c r="C500" s="6"/>
      <c r="D500" s="6"/>
      <c r="E500" s="6"/>
      <c r="F500" s="11"/>
      <c r="G500" s="11"/>
      <c r="H500" s="89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8"/>
      <c r="C501" s="6"/>
      <c r="D501" s="6"/>
      <c r="E501" s="6"/>
      <c r="F501" s="11"/>
      <c r="G501" s="11"/>
      <c r="H501" s="89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8"/>
      <c r="C502" s="6"/>
      <c r="D502" s="6"/>
      <c r="E502" s="6"/>
      <c r="F502" s="11"/>
      <c r="G502" s="11"/>
      <c r="H502" s="89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8"/>
      <c r="C503" s="6"/>
      <c r="D503" s="6"/>
      <c r="E503" s="6"/>
      <c r="F503" s="11"/>
      <c r="G503" s="11"/>
      <c r="H503" s="89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8"/>
      <c r="C504" s="6"/>
      <c r="D504" s="6"/>
      <c r="E504" s="6"/>
      <c r="F504" s="11"/>
      <c r="G504" s="11"/>
      <c r="H504" s="89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8"/>
      <c r="C505" s="6"/>
      <c r="D505" s="6"/>
      <c r="E505" s="6"/>
      <c r="F505" s="11"/>
      <c r="G505" s="11"/>
      <c r="H505" s="89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8"/>
      <c r="C506" s="6"/>
      <c r="D506" s="6"/>
      <c r="E506" s="6"/>
      <c r="F506" s="11"/>
      <c r="G506" s="11"/>
      <c r="H506" s="89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8"/>
      <c r="C507" s="6"/>
      <c r="D507" s="6"/>
      <c r="E507" s="6"/>
      <c r="F507" s="11"/>
      <c r="G507" s="11"/>
      <c r="H507" s="89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8"/>
      <c r="C508" s="6"/>
      <c r="D508" s="6"/>
      <c r="E508" s="6"/>
      <c r="F508" s="11"/>
      <c r="G508" s="11"/>
      <c r="H508" s="89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8"/>
      <c r="C509" s="6"/>
      <c r="D509" s="6"/>
      <c r="E509" s="6"/>
      <c r="F509" s="11"/>
      <c r="G509" s="11"/>
      <c r="H509" s="89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8"/>
      <c r="C510" s="6"/>
      <c r="D510" s="6"/>
      <c r="E510" s="6"/>
      <c r="F510" s="11"/>
      <c r="G510" s="11"/>
      <c r="H510" s="89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8"/>
      <c r="C511" s="6"/>
      <c r="D511" s="6"/>
      <c r="E511" s="6"/>
      <c r="F511" s="11"/>
      <c r="G511" s="11"/>
      <c r="H511" s="89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8"/>
      <c r="C512" s="6"/>
      <c r="D512" s="6"/>
      <c r="E512" s="6"/>
      <c r="F512" s="11"/>
      <c r="G512" s="11"/>
      <c r="H512" s="89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8"/>
      <c r="C513" s="6"/>
      <c r="D513" s="6"/>
      <c r="E513" s="6"/>
      <c r="F513" s="11"/>
      <c r="G513" s="11"/>
      <c r="H513" s="89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8"/>
      <c r="C514" s="6"/>
      <c r="D514" s="6"/>
      <c r="E514" s="6"/>
      <c r="F514" s="11"/>
      <c r="G514" s="11"/>
      <c r="H514" s="89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8"/>
      <c r="C515" s="6"/>
      <c r="D515" s="6"/>
      <c r="E515" s="6"/>
      <c r="F515" s="11"/>
      <c r="G515" s="11"/>
      <c r="H515" s="89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8"/>
      <c r="C516" s="6"/>
      <c r="D516" s="6"/>
      <c r="E516" s="6"/>
      <c r="F516" s="11"/>
      <c r="G516" s="11"/>
      <c r="H516" s="89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8"/>
      <c r="C517" s="6"/>
      <c r="D517" s="6"/>
      <c r="E517" s="6"/>
      <c r="F517" s="11"/>
      <c r="G517" s="11"/>
      <c r="H517" s="89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8"/>
      <c r="C518" s="6"/>
      <c r="D518" s="6"/>
      <c r="E518" s="6"/>
      <c r="F518" s="11"/>
      <c r="G518" s="11"/>
      <c r="H518" s="89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8"/>
      <c r="C519" s="6"/>
      <c r="D519" s="6"/>
      <c r="E519" s="6"/>
      <c r="F519" s="11"/>
      <c r="G519" s="11"/>
      <c r="H519" s="89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8"/>
      <c r="C520" s="6"/>
      <c r="D520" s="6"/>
      <c r="E520" s="6"/>
      <c r="F520" s="11"/>
      <c r="G520" s="11"/>
      <c r="H520" s="89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8"/>
      <c r="C521" s="6"/>
      <c r="D521" s="6"/>
      <c r="E521" s="6"/>
      <c r="F521" s="11"/>
      <c r="G521" s="11"/>
      <c r="H521" s="89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8"/>
      <c r="C522" s="6"/>
      <c r="D522" s="6"/>
      <c r="E522" s="6"/>
      <c r="F522" s="11"/>
      <c r="G522" s="11"/>
      <c r="H522" s="89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8"/>
      <c r="C523" s="6"/>
      <c r="D523" s="6"/>
      <c r="E523" s="6"/>
      <c r="F523" s="11"/>
      <c r="G523" s="11"/>
      <c r="H523" s="89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8"/>
      <c r="C524" s="6"/>
      <c r="D524" s="6"/>
      <c r="E524" s="6"/>
      <c r="F524" s="11"/>
      <c r="G524" s="11"/>
      <c r="H524" s="89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8"/>
      <c r="C525" s="6"/>
      <c r="D525" s="6"/>
      <c r="E525" s="6"/>
      <c r="F525" s="11"/>
      <c r="G525" s="11"/>
      <c r="H525" s="89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8"/>
      <c r="C526" s="6"/>
      <c r="D526" s="6"/>
      <c r="E526" s="6"/>
      <c r="F526" s="11"/>
      <c r="G526" s="11"/>
      <c r="H526" s="89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8"/>
      <c r="C527" s="6"/>
      <c r="D527" s="6"/>
      <c r="E527" s="6"/>
      <c r="F527" s="11"/>
      <c r="G527" s="11"/>
      <c r="H527" s="89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8"/>
      <c r="C528" s="6"/>
      <c r="D528" s="6"/>
      <c r="E528" s="6"/>
      <c r="F528" s="11"/>
      <c r="G528" s="11"/>
      <c r="H528" s="89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8"/>
      <c r="C529" s="6"/>
      <c r="D529" s="6"/>
      <c r="E529" s="6"/>
      <c r="F529" s="11"/>
      <c r="G529" s="11"/>
      <c r="H529" s="89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8"/>
      <c r="C530" s="6"/>
      <c r="D530" s="6"/>
      <c r="E530" s="6"/>
      <c r="F530" s="11"/>
      <c r="G530" s="11"/>
      <c r="H530" s="89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8"/>
      <c r="C531" s="6"/>
      <c r="D531" s="6"/>
      <c r="E531" s="6"/>
      <c r="F531" s="11"/>
      <c r="G531" s="11"/>
      <c r="H531" s="89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8"/>
      <c r="C532" s="6"/>
      <c r="D532" s="6"/>
      <c r="E532" s="6"/>
      <c r="F532" s="11"/>
      <c r="G532" s="11"/>
      <c r="H532" s="89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8"/>
      <c r="C533" s="6"/>
      <c r="D533" s="6"/>
      <c r="E533" s="6"/>
      <c r="F533" s="11"/>
      <c r="G533" s="11"/>
      <c r="H533" s="89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8"/>
      <c r="C534" s="6"/>
      <c r="D534" s="6"/>
      <c r="E534" s="6"/>
      <c r="F534" s="11"/>
      <c r="G534" s="11"/>
      <c r="H534" s="89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8"/>
      <c r="C535" s="6"/>
      <c r="D535" s="6"/>
      <c r="E535" s="6"/>
      <c r="F535" s="11"/>
      <c r="G535" s="11"/>
      <c r="H535" s="89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8"/>
      <c r="C536" s="6"/>
      <c r="D536" s="6"/>
      <c r="E536" s="6"/>
      <c r="F536" s="11"/>
      <c r="G536" s="11"/>
      <c r="H536" s="89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8"/>
      <c r="C537" s="6"/>
      <c r="D537" s="6"/>
      <c r="E537" s="6"/>
      <c r="F537" s="11"/>
      <c r="G537" s="11"/>
      <c r="H537" s="89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8"/>
      <c r="C538" s="6"/>
      <c r="D538" s="6"/>
      <c r="E538" s="6"/>
      <c r="F538" s="11"/>
      <c r="G538" s="11"/>
      <c r="H538" s="89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8"/>
      <c r="C539" s="6"/>
      <c r="D539" s="6"/>
      <c r="E539" s="6"/>
      <c r="F539" s="11"/>
      <c r="G539" s="11"/>
      <c r="H539" s="89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8"/>
      <c r="C540" s="6"/>
      <c r="D540" s="6"/>
      <c r="E540" s="6"/>
      <c r="F540" s="11"/>
      <c r="G540" s="11"/>
      <c r="H540" s="89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8"/>
      <c r="C541" s="6"/>
      <c r="D541" s="6"/>
      <c r="E541" s="6"/>
      <c r="F541" s="11"/>
      <c r="G541" s="11"/>
      <c r="H541" s="89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8"/>
      <c r="C542" s="6"/>
      <c r="D542" s="6"/>
      <c r="E542" s="6"/>
      <c r="F542" s="11"/>
      <c r="G542" s="11"/>
      <c r="H542" s="89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8"/>
      <c r="C543" s="6"/>
      <c r="D543" s="6"/>
      <c r="E543" s="6"/>
      <c r="F543" s="11"/>
      <c r="G543" s="11"/>
      <c r="H543" s="89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8"/>
      <c r="C544" s="6"/>
      <c r="D544" s="6"/>
      <c r="E544" s="6"/>
      <c r="F544" s="11"/>
      <c r="G544" s="11"/>
      <c r="H544" s="89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8"/>
      <c r="C545" s="6"/>
      <c r="D545" s="6"/>
      <c r="E545" s="6"/>
      <c r="F545" s="11"/>
      <c r="G545" s="11"/>
      <c r="H545" s="89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8"/>
      <c r="C546" s="6"/>
      <c r="D546" s="6"/>
      <c r="E546" s="6"/>
      <c r="F546" s="11"/>
      <c r="G546" s="11"/>
      <c r="H546" s="89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8"/>
      <c r="C547" s="6"/>
      <c r="D547" s="6"/>
      <c r="E547" s="6"/>
      <c r="F547" s="11"/>
      <c r="G547" s="11"/>
      <c r="H547" s="89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8"/>
      <c r="C548" s="6"/>
      <c r="D548" s="6"/>
      <c r="E548" s="6"/>
      <c r="F548" s="11"/>
      <c r="G548" s="11"/>
      <c r="H548" s="89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8"/>
      <c r="C549" s="6"/>
      <c r="D549" s="6"/>
      <c r="E549" s="6"/>
      <c r="F549" s="11"/>
      <c r="G549" s="11"/>
      <c r="H549" s="89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8"/>
      <c r="C550" s="6"/>
      <c r="D550" s="6"/>
      <c r="E550" s="6"/>
      <c r="F550" s="11"/>
      <c r="G550" s="11"/>
      <c r="H550" s="89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8"/>
      <c r="C551" s="6"/>
      <c r="D551" s="6"/>
      <c r="E551" s="6"/>
      <c r="F551" s="11"/>
      <c r="G551" s="11"/>
      <c r="H551" s="89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8"/>
      <c r="C552" s="6"/>
      <c r="D552" s="6"/>
      <c r="E552" s="6"/>
      <c r="F552" s="11"/>
      <c r="G552" s="11"/>
      <c r="H552" s="89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8"/>
      <c r="C553" s="6"/>
      <c r="D553" s="6"/>
      <c r="E553" s="6"/>
      <c r="F553" s="11"/>
      <c r="G553" s="11"/>
      <c r="H553" s="89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8"/>
      <c r="C554" s="6"/>
      <c r="D554" s="6"/>
      <c r="E554" s="6"/>
      <c r="F554" s="11"/>
      <c r="G554" s="11"/>
      <c r="H554" s="89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8"/>
      <c r="C555" s="6"/>
      <c r="D555" s="6"/>
      <c r="E555" s="6"/>
      <c r="F555" s="11"/>
      <c r="G555" s="11"/>
      <c r="H555" s="89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8"/>
      <c r="C556" s="6"/>
      <c r="D556" s="6"/>
      <c r="E556" s="6"/>
      <c r="F556" s="11"/>
      <c r="G556" s="11"/>
      <c r="H556" s="89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8"/>
      <c r="C557" s="6"/>
      <c r="D557" s="6"/>
      <c r="E557" s="6"/>
      <c r="F557" s="11"/>
      <c r="G557" s="11"/>
      <c r="H557" s="89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8"/>
      <c r="C558" s="6"/>
      <c r="D558" s="6"/>
      <c r="E558" s="6"/>
      <c r="F558" s="11"/>
      <c r="G558" s="11"/>
      <c r="H558" s="89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8"/>
      <c r="C559" s="6"/>
      <c r="D559" s="6"/>
      <c r="E559" s="6"/>
      <c r="F559" s="11"/>
      <c r="G559" s="11"/>
      <c r="H559" s="89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8"/>
      <c r="C560" s="6"/>
      <c r="D560" s="6"/>
      <c r="E560" s="6"/>
      <c r="F560" s="11"/>
      <c r="G560" s="11"/>
      <c r="H560" s="89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8"/>
      <c r="C561" s="6"/>
      <c r="D561" s="6"/>
      <c r="E561" s="6"/>
      <c r="F561" s="11"/>
      <c r="G561" s="11"/>
      <c r="H561" s="89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8"/>
      <c r="C562" s="6"/>
      <c r="D562" s="6"/>
      <c r="E562" s="6"/>
      <c r="F562" s="11"/>
      <c r="G562" s="11"/>
      <c r="H562" s="89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8"/>
      <c r="C563" s="6"/>
      <c r="D563" s="6"/>
      <c r="E563" s="6"/>
      <c r="F563" s="11"/>
      <c r="G563" s="11"/>
      <c r="H563" s="89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8"/>
      <c r="C564" s="6"/>
      <c r="D564" s="6"/>
      <c r="E564" s="6"/>
      <c r="F564" s="11"/>
      <c r="G564" s="11"/>
      <c r="H564" s="89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8"/>
      <c r="C565" s="6"/>
      <c r="D565" s="6"/>
      <c r="E565" s="6"/>
      <c r="F565" s="11"/>
      <c r="G565" s="11"/>
      <c r="H565" s="89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8"/>
      <c r="C566" s="6"/>
      <c r="D566" s="6"/>
      <c r="E566" s="6"/>
      <c r="F566" s="11"/>
      <c r="G566" s="11"/>
      <c r="H566" s="89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8"/>
      <c r="C567" s="6"/>
      <c r="D567" s="6"/>
      <c r="E567" s="6"/>
      <c r="F567" s="11"/>
      <c r="G567" s="11"/>
      <c r="H567" s="89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8"/>
      <c r="C568" s="6"/>
      <c r="D568" s="6"/>
      <c r="E568" s="6"/>
      <c r="F568" s="11"/>
      <c r="G568" s="11"/>
      <c r="H568" s="89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8"/>
      <c r="C569" s="6"/>
      <c r="D569" s="6"/>
      <c r="E569" s="6"/>
      <c r="F569" s="11"/>
      <c r="G569" s="11"/>
      <c r="H569" s="89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8"/>
      <c r="C570" s="6"/>
      <c r="D570" s="6"/>
      <c r="E570" s="6"/>
      <c r="F570" s="11"/>
      <c r="G570" s="11"/>
      <c r="H570" s="89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8"/>
      <c r="C571" s="6"/>
      <c r="D571" s="6"/>
      <c r="E571" s="6"/>
      <c r="F571" s="11"/>
      <c r="G571" s="11"/>
      <c r="H571" s="89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8"/>
      <c r="C572" s="6"/>
      <c r="D572" s="6"/>
      <c r="E572" s="6"/>
      <c r="F572" s="11"/>
      <c r="G572" s="11"/>
      <c r="H572" s="89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8"/>
      <c r="C573" s="6"/>
      <c r="D573" s="6"/>
      <c r="E573" s="6"/>
      <c r="F573" s="11"/>
      <c r="G573" s="11"/>
      <c r="H573" s="89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</sheetData>
  <conditionalFormatting sqref="F61 F220">
    <cfRule type="cellIs" dxfId="0" priority="278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1"/>
      <c r="B1" s="31"/>
      <c r="C1" s="31"/>
      <c r="D1" s="31"/>
      <c r="E1" s="31"/>
    </row>
    <row r="2" spans="1:5" ht="16" customHeight="1" x14ac:dyDescent="0.2">
      <c r="A2" s="31"/>
      <c r="B2" s="31"/>
      <c r="C2" s="31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1"/>
      <c r="B1" s="31"/>
      <c r="C1" s="31"/>
      <c r="D1" s="31"/>
      <c r="E1" s="31"/>
    </row>
    <row r="2" spans="1:5" ht="24" customHeight="1" x14ac:dyDescent="0.3">
      <c r="A2" s="52" t="s">
        <v>49</v>
      </c>
      <c r="B2" s="53">
        <v>0.6</v>
      </c>
      <c r="C2" s="31"/>
      <c r="D2" s="31"/>
      <c r="E2" s="31"/>
    </row>
    <row r="3" spans="1:5" ht="24" customHeight="1" x14ac:dyDescent="0.3">
      <c r="A3" s="52" t="s">
        <v>50</v>
      </c>
      <c r="B3" s="53">
        <v>0.2</v>
      </c>
      <c r="C3" s="31"/>
      <c r="D3" s="31"/>
      <c r="E3" s="31"/>
    </row>
    <row r="4" spans="1:5" ht="24" customHeight="1" x14ac:dyDescent="0.3">
      <c r="A4" s="52" t="s">
        <v>51</v>
      </c>
      <c r="B4" s="53">
        <v>0.2</v>
      </c>
      <c r="C4" s="31"/>
      <c r="D4" s="31"/>
      <c r="E4" s="31"/>
    </row>
    <row r="5" spans="1:5" ht="24" customHeight="1" x14ac:dyDescent="0.3">
      <c r="A5" s="52" t="s">
        <v>52</v>
      </c>
      <c r="B5" s="53">
        <v>0.316</v>
      </c>
      <c r="C5" s="31"/>
      <c r="D5" s="31"/>
      <c r="E5" s="31"/>
    </row>
    <row r="6" spans="1:5" ht="24" customHeight="1" x14ac:dyDescent="0.3">
      <c r="A6" s="52" t="s">
        <v>53</v>
      </c>
      <c r="B6" s="53">
        <v>0.05</v>
      </c>
      <c r="C6" s="31"/>
      <c r="D6" s="31"/>
      <c r="E6" s="31"/>
    </row>
    <row r="7" spans="1:5" ht="24" customHeight="1" x14ac:dyDescent="0.3">
      <c r="A7" s="31"/>
      <c r="B7" s="53"/>
      <c r="C7" s="31"/>
      <c r="D7" s="31"/>
      <c r="E7" s="31"/>
    </row>
    <row r="8" spans="1:5" ht="24" customHeight="1" x14ac:dyDescent="0.3">
      <c r="A8" s="52" t="s">
        <v>54</v>
      </c>
      <c r="B8" s="53">
        <f>SUM(B2:B6)</f>
        <v>1.3660000000000001</v>
      </c>
      <c r="C8" s="31"/>
      <c r="D8" s="31"/>
      <c r="E8" s="31"/>
    </row>
    <row r="9" spans="1:5" ht="15" customHeight="1" x14ac:dyDescent="0.2">
      <c r="A9" s="31"/>
      <c r="B9" s="31"/>
      <c r="C9" s="31"/>
      <c r="D9" s="31"/>
      <c r="E9" s="31"/>
    </row>
    <row r="10" spans="1:5" ht="15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zoomScale="81" workbookViewId="0">
      <selection activeCell="B1" sqref="B1"/>
    </sheetView>
  </sheetViews>
  <sheetFormatPr baseColWidth="10" defaultColWidth="14.5" defaultRowHeight="15" customHeight="1" x14ac:dyDescent="0.2"/>
  <cols>
    <col min="1" max="2" width="8.5" style="1" customWidth="1"/>
    <col min="3" max="3" width="6.6640625" style="1" customWidth="1"/>
    <col min="4" max="5" width="8.5" style="1" customWidth="1"/>
    <col min="6" max="256" width="14.5" style="1" customWidth="1"/>
  </cols>
  <sheetData>
    <row r="1" spans="1:5" ht="16" customHeight="1" x14ac:dyDescent="0.2">
      <c r="A1" s="87"/>
      <c r="B1" s="87"/>
      <c r="C1" s="88"/>
      <c r="D1" s="31"/>
      <c r="E1" s="31"/>
    </row>
    <row r="2" spans="1:5" ht="16" customHeight="1" x14ac:dyDescent="0.2">
      <c r="A2" s="87"/>
      <c r="B2" s="87"/>
      <c r="C2" s="88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april aranas</cp:lastModifiedBy>
  <dcterms:created xsi:type="dcterms:W3CDTF">2020-07-10T13:32:11Z</dcterms:created>
  <dcterms:modified xsi:type="dcterms:W3CDTF">2024-10-11T20:17:09Z</dcterms:modified>
</cp:coreProperties>
</file>